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uzurub\Desktop\"/>
    </mc:Choice>
  </mc:AlternateContent>
  <bookViews>
    <workbookView xWindow="0" yWindow="0" windowWidth="20490" windowHeight="7755" activeTab="3"/>
  </bookViews>
  <sheets>
    <sheet name="Data" sheetId="1" r:id="rId1"/>
    <sheet name="model 1" sheetId="2" r:id="rId2"/>
    <sheet name="model 2" sheetId="3" r:id="rId3"/>
    <sheet name=" auxiliary regression 1" sheetId="4" r:id="rId4"/>
    <sheet name="model 3" sheetId="5" r:id="rId5"/>
    <sheet name="auxiliary regression 2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6" l="1"/>
  <c r="J11" i="6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26" i="5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2" i="1"/>
  <c r="J12" i="4" l="1"/>
  <c r="J11" i="4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26" i="3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31" i="2"/>
  <c r="E27" i="2" s="1"/>
  <c r="E26" i="2" l="1"/>
</calcChain>
</file>

<file path=xl/sharedStrings.xml><?xml version="1.0" encoding="utf-8"?>
<sst xmlns="http://schemas.openxmlformats.org/spreadsheetml/2006/main" count="299" uniqueCount="146">
  <si>
    <t>state</t>
  </si>
  <si>
    <t>abortion</t>
  </si>
  <si>
    <t>religion</t>
  </si>
  <si>
    <t>laws</t>
  </si>
  <si>
    <t>funds</t>
  </si>
  <si>
    <t>picket</t>
  </si>
  <si>
    <t>educ</t>
  </si>
  <si>
    <t>income</t>
  </si>
  <si>
    <t>price</t>
  </si>
  <si>
    <t>MISSISSIPPI</t>
  </si>
  <si>
    <t>NEW_MEXICO</t>
  </si>
  <si>
    <t>UTAH</t>
  </si>
  <si>
    <t>WEST_VIRGINIA</t>
  </si>
  <si>
    <t>ARKANSAS</t>
  </si>
  <si>
    <t>LOUISIANA</t>
  </si>
  <si>
    <t>SOUTH_CAROLINA</t>
  </si>
  <si>
    <t>MONTANA</t>
  </si>
  <si>
    <t>OKLAHOMA</t>
  </si>
  <si>
    <t>ALABAMA</t>
  </si>
  <si>
    <t>KENTUCKY</t>
  </si>
  <si>
    <t>IDAHO</t>
  </si>
  <si>
    <t>NORTH_DAKOTA</t>
  </si>
  <si>
    <t>SOUTH_DAKOTA</t>
  </si>
  <si>
    <t>ARIZONA</t>
  </si>
  <si>
    <t>TENNESSEE</t>
  </si>
  <si>
    <t>NORTH_CAROLINA</t>
  </si>
  <si>
    <t>MAINE</t>
  </si>
  <si>
    <t>IOWA</t>
  </si>
  <si>
    <t>INDIANA</t>
  </si>
  <si>
    <t>TEXAS</t>
  </si>
  <si>
    <t>GEORGIA</t>
  </si>
  <si>
    <t>OREGON</t>
  </si>
  <si>
    <t>WYOMING</t>
  </si>
  <si>
    <t>VERMONT</t>
  </si>
  <si>
    <t>MISSOURI</t>
  </si>
  <si>
    <t>NEBRASKA</t>
  </si>
  <si>
    <t>WISCONSIN</t>
  </si>
  <si>
    <t>OHIO</t>
  </si>
  <si>
    <t>KANSAS</t>
  </si>
  <si>
    <t>MICHIGAN</t>
  </si>
  <si>
    <t>FLORIDA</t>
  </si>
  <si>
    <t>RHODE_ISLAND</t>
  </si>
  <si>
    <t>MINNESOTA</t>
  </si>
  <si>
    <t>PENNSYLVANIA</t>
  </si>
  <si>
    <t>COLORADO</t>
  </si>
  <si>
    <t>DELAWARE</t>
  </si>
  <si>
    <t>VIRGINIA</t>
  </si>
  <si>
    <t>WASHINGTON</t>
  </si>
  <si>
    <t>CALIFORNIA</t>
  </si>
  <si>
    <t>NEVADA</t>
  </si>
  <si>
    <t>ILLINOIS</t>
  </si>
  <si>
    <t>NEW_HAMPSHIRE</t>
  </si>
  <si>
    <t>ALASKA</t>
  </si>
  <si>
    <t>HAWAII</t>
  </si>
  <si>
    <t>MARYLAND</t>
  </si>
  <si>
    <t>MASSACHUSETTS</t>
  </si>
  <si>
    <t>NEW_YORK</t>
  </si>
  <si>
    <t>NEW_JERSEY</t>
  </si>
  <si>
    <t>CONNECTICUT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</si>
  <si>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</si>
  <si>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</si>
  <si>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</si>
  <si>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</si>
  <si>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</si>
  <si>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</si>
  <si>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</si>
  <si>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</si>
  <si>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</si>
  <si>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</si>
  <si>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</si>
  <si>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</si>
  <si>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</si>
  <si>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</si>
  <si>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</si>
  <si>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</si>
  <si>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</si>
  <si>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</si>
  <si>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</si>
  <si>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</si>
  <si>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</si>
  <si>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</si>
  <si>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</si>
  <si>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</si>
  <si>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</si>
  <si>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</si>
  <si>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abortion</t>
  </si>
  <si>
    <t>Residuals</t>
  </si>
  <si>
    <t xml:space="preserve">                                  (15.07)    (0.086)               (2.37)           (2.78)           (0.042)            (0.19)</t>
  </si>
  <si>
    <t xml:space="preserve">  (0.19)               (0.0004)                 (0.022)</t>
  </si>
  <si>
    <t>Squared residuals</t>
  </si>
  <si>
    <t>min</t>
  </si>
  <si>
    <t>max</t>
  </si>
  <si>
    <t>bins</t>
  </si>
  <si>
    <t>Bin</t>
  </si>
  <si>
    <t>More</t>
  </si>
  <si>
    <t>Frequency</t>
  </si>
  <si>
    <t xml:space="preserve">                              (8,8)        (0.0004)                 (0.023)</t>
  </si>
  <si>
    <t>abortion hat = -14.99 + 0.0025*income - 0.0437*price</t>
  </si>
  <si>
    <t>residuals squared</t>
  </si>
  <si>
    <t>income^2</t>
  </si>
  <si>
    <t>price^2</t>
  </si>
  <si>
    <t>income*price</t>
  </si>
  <si>
    <t>Predicted residuals squared</t>
  </si>
  <si>
    <t>H0: The error terms are homoskedastic, they have a constant variance.</t>
  </si>
  <si>
    <t>H1: The error terms are heteroskedastic, they don't have a constant variance.</t>
  </si>
  <si>
    <t>a1</t>
  </si>
  <si>
    <t>a2</t>
  </si>
  <si>
    <t>a6</t>
  </si>
  <si>
    <t>a3</t>
  </si>
  <si>
    <t>a4</t>
  </si>
  <si>
    <t>a5</t>
  </si>
  <si>
    <t>H0: a2=0  and a3=0 and a4=0 and a5=0 and a6=0</t>
  </si>
  <si>
    <t>H1: a2=/0 or a3=/0 or a4=/0 or a5=/0 or a6=/0</t>
  </si>
  <si>
    <t xml:space="preserve">F-version  of the test: </t>
  </si>
  <si>
    <t>0.02 &lt; 0.05 then reject H0.</t>
  </si>
  <si>
    <t>Chi stat</t>
  </si>
  <si>
    <t>Chi critical</t>
  </si>
  <si>
    <t>12.55 &gt;11.07 then reject H0.</t>
  </si>
  <si>
    <t>Chi squared version of the test:</t>
  </si>
  <si>
    <t>As these results show, on the basis of the t statistic, price, income, and picket are</t>
  </si>
  <si>
    <t>statistically significant at the 10% or lower level of significance, whereas the other variables</t>
  </si>
  <si>
    <t>are not statistically significant, although some of them (laws and education) have</t>
  </si>
  <si>
    <t>the correct signs. But remember that if there is heteroscedasticity, the estimated t values</t>
  </si>
  <si>
    <t>may not be reliable.</t>
  </si>
  <si>
    <t>The R2 value shows that 58% of the variation in the abortion rate is explained by the</t>
  </si>
  <si>
    <t>model. The F statistic, which tests the hypothesis that all the slopes’ coefficients are simultaneously</t>
  </si>
  <si>
    <t>zero, clearly rejects this hypothesis, for its value of 8.199 is highly significant;</t>
  </si>
  <si>
    <t>its p value is practically zero. Again, keep in mind that the F statistic may not be</t>
  </si>
  <si>
    <t>reliable if there is heteroscedasticity.</t>
  </si>
  <si>
    <t>Residuals scatter plot</t>
  </si>
  <si>
    <t>abortion hat = 14.28 +  0.02*religion -0.87*laws + 2.82*funds -0.11*picket -0.287*educ + 0.0024*income - 0.04 * price</t>
  </si>
  <si>
    <t>It is obvious from this figure that squared residuals, a proxy for the underlying</t>
  </si>
  <si>
    <t>squared error terms, do not suggest that the error term is homoscedastic.</t>
  </si>
  <si>
    <t>We say proxy because the OLS estimate of the error variance is given by</t>
  </si>
  <si>
    <t xml:space="preserve"> the residual sum of squares divided by the degrees of freedom</t>
  </si>
  <si>
    <t>It seems that there is a systematic relationship between the squared residuals and the</t>
  </si>
  <si>
    <t>estimated values of the abortion rate, which can be checked by some formal tests of heteroscedasticity</t>
  </si>
  <si>
    <t>Lnabortion</t>
  </si>
  <si>
    <t>Predicted Lnabortion</t>
  </si>
  <si>
    <t>Predicted Squared residuals</t>
  </si>
  <si>
    <t>H0: The error terms are homoskedastic, they have a constant variance,</t>
  </si>
  <si>
    <t>H0: a2=0 and a3=0 and a4=0 and a5=0 and a6=0</t>
  </si>
  <si>
    <t>F-version of test:</t>
  </si>
  <si>
    <t>0.2 &gt; 0.05 then don't reject H0.</t>
  </si>
  <si>
    <t>Chi squared version of the test:L</t>
  </si>
  <si>
    <t>7.2 &lt; 11.07 then don't reject H0.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</si>
</sst>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"/>
    </xf>
    <xf numFmtId="0" fontId="0" fillId="0" borderId="0" xfId="0" applyNumberFormat="1" applyFill="1" applyBorder="1" applyAlignment="1"/>
    <xf numFmtId="0" fontId="0" fillId="2" borderId="0" xfId="0" applyFill="1" applyBorder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 applyNumberFormat="1"/>
    <xf numFmtId="0" fontId="2" fillId="0" borderId="0" xfId="0" applyFont="1" applyAlignment="1">
      <alignment horizontal="center"/>
    </xf>
    <xf numFmtId="43" fontId="0" fillId="3" borderId="0" xfId="1" applyFont="1" applyFill="1" applyBorder="1" applyAlignment="1"/>
    <xf numFmtId="43" fontId="0" fillId="2" borderId="0" xfId="1" applyFont="1" applyFill="1" applyBorder="1" applyAlignment="1"/>
    <xf numFmtId="43" fontId="0" fillId="3" borderId="1" xfId="1" applyFont="1" applyFill="1" applyBorder="1" applyAlignment="1"/>
    <xf numFmtId="0" fontId="0" fillId="4" borderId="0" xfId="0" applyFill="1" applyBorder="1" applyAlignment="1"/>
    <xf numFmtId="0" fontId="0" fillId="3" borderId="0" xfId="0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335176910649558E-2"/>
          <c:y val="2.542817147856518E-2"/>
          <c:w val="0.88254396325459317"/>
          <c:h val="0.8981481481481481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'model 1'!$C$31:$C$80</c:f>
              <c:numCache>
                <c:formatCode>General</c:formatCode>
                <c:ptCount val="50"/>
                <c:pt idx="0">
                  <c:v>4.5495241575229066</c:v>
                </c:pt>
                <c:pt idx="1">
                  <c:v>3.3839645863511691</c:v>
                </c:pt>
                <c:pt idx="2">
                  <c:v>-5.9665000678171278</c:v>
                </c:pt>
                <c:pt idx="3">
                  <c:v>-11.610956736817982</c:v>
                </c:pt>
                <c:pt idx="4">
                  <c:v>-4.6398317162285494</c:v>
                </c:pt>
                <c:pt idx="5">
                  <c:v>-2.9871449730228008</c:v>
                </c:pt>
                <c:pt idx="6">
                  <c:v>-8.7650716649356752E-2</c:v>
                </c:pt>
                <c:pt idx="7">
                  <c:v>7.4689548555626271</c:v>
                </c:pt>
                <c:pt idx="8">
                  <c:v>0.16687403350812424</c:v>
                </c:pt>
                <c:pt idx="9">
                  <c:v>5.5361653547913274</c:v>
                </c:pt>
                <c:pt idx="10">
                  <c:v>-2.4208184955653067</c:v>
                </c:pt>
                <c:pt idx="11">
                  <c:v>-6.2177091501738477</c:v>
                </c:pt>
                <c:pt idx="12">
                  <c:v>4.6262613061369304</c:v>
                </c:pt>
                <c:pt idx="13">
                  <c:v>-1.8742671135143603</c:v>
                </c:pt>
                <c:pt idx="14">
                  <c:v>7.0370034680795364</c:v>
                </c:pt>
                <c:pt idx="15">
                  <c:v>-4.1245909576482234</c:v>
                </c:pt>
                <c:pt idx="16">
                  <c:v>0.63938615082189187</c:v>
                </c:pt>
                <c:pt idx="17">
                  <c:v>-7.1063318023821402</c:v>
                </c:pt>
                <c:pt idx="18">
                  <c:v>-6.6281285868902238</c:v>
                </c:pt>
                <c:pt idx="19">
                  <c:v>-4.0855205951460576</c:v>
                </c:pt>
                <c:pt idx="20">
                  <c:v>1.8589032277109467</c:v>
                </c:pt>
                <c:pt idx="21">
                  <c:v>5.2086441150094842</c:v>
                </c:pt>
                <c:pt idx="22">
                  <c:v>1.5751316046878472</c:v>
                </c:pt>
                <c:pt idx="23">
                  <c:v>-2.8834907791222619</c:v>
                </c:pt>
                <c:pt idx="24">
                  <c:v>-0.80547129185825384</c:v>
                </c:pt>
                <c:pt idx="25">
                  <c:v>-8.1947883447299077</c:v>
                </c:pt>
                <c:pt idx="26">
                  <c:v>3.1223086856683278</c:v>
                </c:pt>
                <c:pt idx="27">
                  <c:v>-4.2491500934044382</c:v>
                </c:pt>
                <c:pt idx="28">
                  <c:v>1.2660958876589774</c:v>
                </c:pt>
                <c:pt idx="29">
                  <c:v>7.6072792773719797</c:v>
                </c:pt>
                <c:pt idx="30">
                  <c:v>4.4528015129269569</c:v>
                </c:pt>
                <c:pt idx="31">
                  <c:v>5.119013187816897</c:v>
                </c:pt>
                <c:pt idx="32">
                  <c:v>6.7972327738156793</c:v>
                </c:pt>
                <c:pt idx="33">
                  <c:v>-4.9889703939430099</c:v>
                </c:pt>
                <c:pt idx="34">
                  <c:v>-2.400584966810662</c:v>
                </c:pt>
                <c:pt idx="35">
                  <c:v>1.6380379166123618</c:v>
                </c:pt>
                <c:pt idx="36">
                  <c:v>3.4928625042035151</c:v>
                </c:pt>
                <c:pt idx="37">
                  <c:v>-4.7631724670243401</c:v>
                </c:pt>
                <c:pt idx="38">
                  <c:v>-2.5544154087540356</c:v>
                </c:pt>
                <c:pt idx="39">
                  <c:v>11.690877073917257</c:v>
                </c:pt>
                <c:pt idx="40">
                  <c:v>15.616719428955165</c:v>
                </c:pt>
                <c:pt idx="41">
                  <c:v>-2.9964892823599101</c:v>
                </c:pt>
                <c:pt idx="42">
                  <c:v>-7.6810826648461727</c:v>
                </c:pt>
                <c:pt idx="43">
                  <c:v>-9.537411058375703</c:v>
                </c:pt>
                <c:pt idx="44">
                  <c:v>15.9513690488428</c:v>
                </c:pt>
                <c:pt idx="45">
                  <c:v>-4.6524231124240529</c:v>
                </c:pt>
                <c:pt idx="46">
                  <c:v>-0.53374123331607137</c:v>
                </c:pt>
                <c:pt idx="47">
                  <c:v>13.230327738904052</c:v>
                </c:pt>
                <c:pt idx="48">
                  <c:v>-6.6982188629719843</c:v>
                </c:pt>
                <c:pt idx="49">
                  <c:v>-11.346877025079813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8A-4BC2-8A5C-8876C32C6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94913104"/>
        <c:axId val="-1394917456"/>
      </c:scatterChart>
      <c:valAx>
        <c:axId val="-139491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94917456"/>
        <c:crosses val="autoZero"/>
        <c:crossBetween val="midCat"/>
      </c:valAx>
      <c:valAx>
        <c:axId val="-139491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9491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'model 1'!$F$31:$F$56</c:f>
              <c:strCache>
                <c:ptCount val="2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More</c:v>
                </c:pt>
              </c:strCache>
            </c:strRef>
          </c:cat>
          <c:val>
            <c:numRef>
              <c:f>'model 1'!$G$31:$G$56</c:f>
              <c:numCache>
                <c:formatCode>General</c:formatCode>
                <c:ptCount val="26"/>
                <c:pt idx="0">
                  <c:v>17</c:v>
                </c:pt>
                <c:pt idx="1">
                  <c:v>6</c:v>
                </c:pt>
                <c:pt idx="2">
                  <c:v>8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E1-4313-A7AF-F0BAA3C9C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94912016"/>
        <c:axId val="-1394916912"/>
      </c:barChart>
      <c:catAx>
        <c:axId val="-139491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1394916912"/>
        <c:crosses val="autoZero"/>
        <c:auto val="1"/>
        <c:lblAlgn val="ctr"/>
        <c:lblOffset val="100"/>
        <c:noMultiLvlLbl val="0"/>
      </c:catAx>
      <c:valAx>
        <c:axId val="-139491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1394912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 1'!$B$31:$B$80</c:f>
              <c:numCache>
                <c:formatCode>General</c:formatCode>
                <c:ptCount val="50"/>
                <c:pt idx="0">
                  <c:v>7.8504754610073668</c:v>
                </c:pt>
                <c:pt idx="1">
                  <c:v>14.316036176588284</c:v>
                </c:pt>
                <c:pt idx="2">
                  <c:v>15.266500258551991</c:v>
                </c:pt>
                <c:pt idx="3">
                  <c:v>19.310956546083119</c:v>
                </c:pt>
                <c:pt idx="4">
                  <c:v>18.139831716228549</c:v>
                </c:pt>
                <c:pt idx="5">
                  <c:v>16.387144591553074</c:v>
                </c:pt>
                <c:pt idx="6">
                  <c:v>14.287650525914493</c:v>
                </c:pt>
                <c:pt idx="7">
                  <c:v>10.731045907376826</c:v>
                </c:pt>
                <c:pt idx="8">
                  <c:v>12.333125966491876</c:v>
                </c:pt>
                <c:pt idx="9">
                  <c:v>12.663835408148126</c:v>
                </c:pt>
                <c:pt idx="10">
                  <c:v>13.82081811409558</c:v>
                </c:pt>
                <c:pt idx="11">
                  <c:v>13.417708959438984</c:v>
                </c:pt>
                <c:pt idx="12">
                  <c:v>6.0737385031282063</c:v>
                </c:pt>
                <c:pt idx="13">
                  <c:v>8.6742673042492235</c:v>
                </c:pt>
                <c:pt idx="14">
                  <c:v>17.06299691339019</c:v>
                </c:pt>
                <c:pt idx="15">
                  <c:v>20.324591720587676</c:v>
                </c:pt>
                <c:pt idx="16">
                  <c:v>21.760613467708382</c:v>
                </c:pt>
                <c:pt idx="17">
                  <c:v>21.806331611647277</c:v>
                </c:pt>
                <c:pt idx="18">
                  <c:v>18.028128205420497</c:v>
                </c:pt>
                <c:pt idx="19">
                  <c:v>16.085520595146058</c:v>
                </c:pt>
                <c:pt idx="20">
                  <c:v>21.24109715375878</c:v>
                </c:pt>
                <c:pt idx="21">
                  <c:v>18.791355884990516</c:v>
                </c:pt>
                <c:pt idx="22">
                  <c:v>22.324868013842426</c:v>
                </c:pt>
                <c:pt idx="23">
                  <c:v>7.1834909698571252</c:v>
                </c:pt>
                <c:pt idx="24">
                  <c:v>22.005472054797707</c:v>
                </c:pt>
                <c:pt idx="25">
                  <c:v>19.794788726199634</c:v>
                </c:pt>
                <c:pt idx="26">
                  <c:v>12.577691123596809</c:v>
                </c:pt>
                <c:pt idx="27">
                  <c:v>17.849150474874165</c:v>
                </c:pt>
                <c:pt idx="28">
                  <c:v>18.233904112341023</c:v>
                </c:pt>
                <c:pt idx="29">
                  <c:v>14.792720341158294</c:v>
                </c:pt>
                <c:pt idx="30">
                  <c:v>20.747199250012496</c:v>
                </c:pt>
                <c:pt idx="31">
                  <c:v>24.880986812183103</c:v>
                </c:pt>
                <c:pt idx="32">
                  <c:v>23.202767226184321</c:v>
                </c:pt>
                <c:pt idx="33">
                  <c:v>20.588970775412736</c:v>
                </c:pt>
                <c:pt idx="34">
                  <c:v>21.000585348280389</c:v>
                </c:pt>
                <c:pt idx="35">
                  <c:v>21.961962464857365</c:v>
                </c:pt>
                <c:pt idx="36">
                  <c:v>31.707138258735938</c:v>
                </c:pt>
                <c:pt idx="37">
                  <c:v>27.463173229963793</c:v>
                </c:pt>
                <c:pt idx="38">
                  <c:v>30.254416171693489</c:v>
                </c:pt>
                <c:pt idx="39">
                  <c:v>30.409121400203837</c:v>
                </c:pt>
                <c:pt idx="40">
                  <c:v>28.583281333984289</c:v>
                </c:pt>
                <c:pt idx="41">
                  <c:v>28.396488900890184</c:v>
                </c:pt>
                <c:pt idx="42">
                  <c:v>22.281083046315899</c:v>
                </c:pt>
                <c:pt idx="43">
                  <c:v>26.037411058375703</c:v>
                </c:pt>
                <c:pt idx="44">
                  <c:v>30.0486309511572</c:v>
                </c:pt>
                <c:pt idx="45">
                  <c:v>31.052422730954326</c:v>
                </c:pt>
                <c:pt idx="46">
                  <c:v>28.933740851846345</c:v>
                </c:pt>
                <c:pt idx="47">
                  <c:v>32.969673024035401</c:v>
                </c:pt>
                <c:pt idx="48">
                  <c:v>37.698218862971984</c:v>
                </c:pt>
                <c:pt idx="49">
                  <c:v>37.546877788019266</c:v>
                </c:pt>
              </c:numCache>
            </c:numRef>
          </c:xVal>
          <c:yVal>
            <c:numRef>
              <c:f>'model 1'!$D$31:$D$80</c:f>
              <c:numCache>
                <c:formatCode>General</c:formatCode>
                <c:ptCount val="50"/>
                <c:pt idx="0">
                  <c:v>20.698170059884514</c:v>
                </c:pt>
                <c:pt idx="1">
                  <c:v>11.451216321678839</c:v>
                </c:pt>
                <c:pt idx="2">
                  <c:v>35.599123059261792</c:v>
                </c:pt>
                <c:pt idx="3">
                  <c:v>134.81431634425888</c:v>
                </c:pt>
                <c:pt idx="4">
                  <c:v>21.528038354920366</c:v>
                </c:pt>
                <c:pt idx="5">
                  <c:v>8.9230350898553894</c:v>
                </c:pt>
                <c:pt idx="6">
                  <c:v>7.6826481291458254E-3</c:v>
                </c:pt>
                <c:pt idx="7">
                  <c:v>55.785286634432545</c:v>
                </c:pt>
                <c:pt idx="8">
                  <c:v>2.7846943059270574E-2</c:v>
                </c:pt>
                <c:pt idx="9">
                  <c:v>30.649126835591783</c:v>
                </c:pt>
                <c:pt idx="10">
                  <c:v>5.8603621884710746</c:v>
                </c:pt>
                <c:pt idx="11">
                  <c:v>38.659907076155591</c:v>
                </c:pt>
                <c:pt idx="12">
                  <c:v>21.402293672659777</c:v>
                </c:pt>
                <c:pt idx="13">
                  <c:v>3.5128772128014516</c:v>
                </c:pt>
                <c:pt idx="14">
                  <c:v>49.519417809763425</c:v>
                </c:pt>
                <c:pt idx="15">
                  <c:v>17.012250567913487</c:v>
                </c:pt>
                <c:pt idx="16">
                  <c:v>0.40881464986283506</c:v>
                </c:pt>
                <c:pt idx="17">
                  <c:v>50.499951685547799</c:v>
                </c:pt>
                <c:pt idx="18">
                  <c:v>43.932088564351396</c:v>
                </c:pt>
                <c:pt idx="19">
                  <c:v>16.691478533362595</c:v>
                </c:pt>
                <c:pt idx="20">
                  <c:v>3.4555212099941759</c:v>
                </c:pt>
                <c:pt idx="21">
                  <c:v>27.129973516822933</c:v>
                </c:pt>
                <c:pt idx="22">
                  <c:v>2.4810395720865124</c:v>
                </c:pt>
                <c:pt idx="23">
                  <c:v>8.3145190732831082</c:v>
                </c:pt>
                <c:pt idx="24">
                  <c:v>0.64878400200780428</c:v>
                </c:pt>
                <c:pt idx="25">
                  <c:v>67.154556014921141</c:v>
                </c:pt>
                <c:pt idx="26">
                  <c:v>9.7488115285998802</c:v>
                </c:pt>
                <c:pt idx="27">
                  <c:v>18.055276516278944</c:v>
                </c:pt>
                <c:pt idx="28">
                  <c:v>1.6029987967469739</c:v>
                </c:pt>
                <c:pt idx="29">
                  <c:v>57.87069800393315</c:v>
                </c:pt>
                <c:pt idx="30">
                  <c:v>19.827441313524595</c:v>
                </c:pt>
                <c:pt idx="31">
                  <c:v>26.204296017043308</c:v>
                </c:pt>
                <c:pt idx="32">
                  <c:v>46.202373381433993</c:v>
                </c:pt>
                <c:pt idx="33">
                  <c:v>24.88982559163987</c:v>
                </c:pt>
                <c:pt idx="34">
                  <c:v>5.7628081828773476</c:v>
                </c:pt>
                <c:pt idx="35">
                  <c:v>2.6831682162597668</c:v>
                </c:pt>
                <c:pt idx="36">
                  <c:v>12.200088473270851</c:v>
                </c:pt>
                <c:pt idx="37">
                  <c:v>22.687811950618737</c:v>
                </c:pt>
                <c:pt idx="38">
                  <c:v>6.525038080480047</c:v>
                </c:pt>
                <c:pt idx="39">
                  <c:v>136.67660675744412</c:v>
                </c:pt>
                <c:pt idx="40">
                  <c:v>243.88192572270572</c:v>
                </c:pt>
                <c:pt idx="41">
                  <c:v>8.9789480192978086</c:v>
                </c:pt>
                <c:pt idx="42">
                  <c:v>58.999030904200382</c:v>
                </c:pt>
                <c:pt idx="43">
                  <c:v>90.962209696427152</c:v>
                </c:pt>
                <c:pt idx="44">
                  <c:v>254.44617453238004</c:v>
                </c:pt>
                <c:pt idx="45">
                  <c:v>21.645040817017513</c:v>
                </c:pt>
                <c:pt idx="46">
                  <c:v>0.28487970414176095</c:v>
                </c:pt>
                <c:pt idx="47">
                  <c:v>175.041572078814</c:v>
                </c:pt>
                <c:pt idx="48">
                  <c:v>44.8661359362737</c:v>
                </c:pt>
                <c:pt idx="49">
                  <c:v>128.75161822228409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9E-42E2-B69F-E06BF9940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41344720"/>
        <c:axId val="-1841346352"/>
      </c:scatterChart>
      <c:valAx>
        <c:axId val="-1841344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41346352"/>
        <c:crosses val="autoZero"/>
        <c:crossBetween val="midCat"/>
      </c:valAx>
      <c:valAx>
        <c:axId val="-18413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41344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838200</xdr:colOff>
      <xdr:row>14</xdr:row>
      <xdr:rowOff>28576</xdr:rowOff>
    </xdr:from>
    <xdr:to>
      <xdr:col>17</xdr:col>
      <xdr:colOff>266700</xdr:colOff>
      <xdr:row>29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30</xdr:row>
      <xdr:rowOff>19050</xdr:rowOff>
    </xdr:from>
    <xdr:to>
      <xdr:col>15</xdr:col>
      <xdr:colOff>247650</xdr:colOff>
      <xdr:row>40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28575</xdr:colOff>
      <xdr:row>46</xdr:row>
      <xdr:rowOff>185737</xdr:rowOff>
    </xdr:from>
    <xdr:to>
      <xdr:col>16</xdr:col>
      <xdr:colOff>333375</xdr:colOff>
      <xdr:row>61</xdr:row>
      <xdr:rowOff>61912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30" workbookViewId="0">
      <selection activeCell="I1" sqref="I1:J51"/>
    </sheetView>
  </sheetViews>
  <sheetFormatPr defaultRowHeight="15" x14ac:dyDescent="0.25"/>
  <cols>
    <col min="1" max="1" width="17.7109375" bestFit="1" customWidth="1"/>
    <col min="3" max="3" width="10.5703125" bestFit="1" customWidth="1"/>
  </cols>
  <sheetData>
    <row r="1" spans="1:10" x14ac:dyDescent="0.25">
      <c r="A1" t="s">
        <v>0</v>
      </c>
      <c r="B1" t="s">
        <v>1</v>
      </c>
      <c r="C1" t="s">
        <v>137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25">
      <c r="A2" t="s">
        <v>9</v>
      </c>
      <c r="B2">
        <v>12.399999618530273</v>
      </c>
      <c r="C2">
        <f>LN(B2)</f>
        <v>2.5176964418473031</v>
      </c>
      <c r="D2">
        <v>38</v>
      </c>
      <c r="E2">
        <v>0</v>
      </c>
      <c r="F2">
        <v>0</v>
      </c>
      <c r="G2">
        <v>100</v>
      </c>
      <c r="H2">
        <v>64.300003051757813</v>
      </c>
      <c r="I2">
        <v>14082</v>
      </c>
      <c r="J2">
        <v>256</v>
      </c>
    </row>
    <row r="3" spans="1:10" x14ac:dyDescent="0.25">
      <c r="A3" t="s">
        <v>10</v>
      </c>
      <c r="B3">
        <v>17.700000762939453</v>
      </c>
      <c r="C3">
        <f t="shared" ref="C3:C51" si="0">LN(B3)</f>
        <v>2.8735646826837065</v>
      </c>
      <c r="D3">
        <v>44.700000762939453</v>
      </c>
      <c r="E3">
        <v>0</v>
      </c>
      <c r="F3">
        <v>0</v>
      </c>
      <c r="G3">
        <v>20</v>
      </c>
      <c r="H3">
        <v>75.099998474121094</v>
      </c>
      <c r="I3">
        <v>15458</v>
      </c>
      <c r="J3">
        <v>332</v>
      </c>
    </row>
    <row r="4" spans="1:10" x14ac:dyDescent="0.25">
      <c r="A4" t="s">
        <v>11</v>
      </c>
      <c r="B4">
        <v>9.3000001907348633</v>
      </c>
      <c r="C4">
        <f t="shared" si="0"/>
        <v>2.230014420668335</v>
      </c>
      <c r="D4">
        <v>76.699996948242188</v>
      </c>
      <c r="E4">
        <v>1</v>
      </c>
      <c r="F4">
        <v>0</v>
      </c>
      <c r="G4">
        <v>0</v>
      </c>
      <c r="H4">
        <v>85.099998474121094</v>
      </c>
      <c r="I4">
        <v>15573</v>
      </c>
      <c r="J4">
        <v>298</v>
      </c>
    </row>
    <row r="5" spans="1:10" x14ac:dyDescent="0.25">
      <c r="A5" t="s">
        <v>12</v>
      </c>
      <c r="B5">
        <v>7.6999998092651367</v>
      </c>
      <c r="C5">
        <f t="shared" si="0"/>
        <v>2.0412203040888763</v>
      </c>
      <c r="D5">
        <v>9.8000001907348633</v>
      </c>
      <c r="E5">
        <v>0</v>
      </c>
      <c r="F5">
        <v>1</v>
      </c>
      <c r="G5">
        <v>50</v>
      </c>
      <c r="H5">
        <v>66</v>
      </c>
      <c r="I5">
        <v>15598</v>
      </c>
      <c r="J5">
        <v>251</v>
      </c>
    </row>
    <row r="6" spans="1:10" x14ac:dyDescent="0.25">
      <c r="A6" t="s">
        <v>13</v>
      </c>
      <c r="B6">
        <v>13.5</v>
      </c>
      <c r="C6">
        <f t="shared" si="0"/>
        <v>2.6026896854443837</v>
      </c>
      <c r="D6">
        <v>30</v>
      </c>
      <c r="E6">
        <v>1</v>
      </c>
      <c r="F6">
        <v>0</v>
      </c>
      <c r="G6">
        <v>33</v>
      </c>
      <c r="H6">
        <v>66.300003051757813</v>
      </c>
      <c r="I6">
        <v>15635</v>
      </c>
      <c r="J6">
        <v>248</v>
      </c>
    </row>
    <row r="7" spans="1:10" x14ac:dyDescent="0.25">
      <c r="A7" t="s">
        <v>14</v>
      </c>
      <c r="B7">
        <v>13.399999618530273</v>
      </c>
      <c r="C7">
        <f t="shared" si="0"/>
        <v>2.5952546784889754</v>
      </c>
      <c r="D7">
        <v>50.900001525878906</v>
      </c>
      <c r="E7">
        <v>1</v>
      </c>
      <c r="F7">
        <v>0</v>
      </c>
      <c r="G7">
        <v>60</v>
      </c>
      <c r="H7">
        <v>68.300003051757813</v>
      </c>
      <c r="I7">
        <v>15931</v>
      </c>
      <c r="J7">
        <v>228</v>
      </c>
    </row>
    <row r="8" spans="1:10" x14ac:dyDescent="0.25">
      <c r="A8" t="s">
        <v>15</v>
      </c>
      <c r="B8">
        <v>14.199999809265137</v>
      </c>
      <c r="C8">
        <f t="shared" si="0"/>
        <v>2.6532419511751821</v>
      </c>
      <c r="D8">
        <v>30.299999237060547</v>
      </c>
      <c r="E8">
        <v>1</v>
      </c>
      <c r="F8">
        <v>0</v>
      </c>
      <c r="G8">
        <v>57</v>
      </c>
      <c r="H8">
        <v>68.300003051757813</v>
      </c>
      <c r="I8">
        <v>16212</v>
      </c>
      <c r="J8">
        <v>292</v>
      </c>
    </row>
    <row r="9" spans="1:10" x14ac:dyDescent="0.25">
      <c r="A9" t="s">
        <v>16</v>
      </c>
      <c r="B9">
        <v>18.200000762939453</v>
      </c>
      <c r="C9">
        <f t="shared" si="0"/>
        <v>2.9014216360024991</v>
      </c>
      <c r="D9">
        <v>26.899999618530273</v>
      </c>
      <c r="E9">
        <v>0</v>
      </c>
      <c r="F9">
        <v>0</v>
      </c>
      <c r="G9">
        <v>50</v>
      </c>
      <c r="H9">
        <v>81</v>
      </c>
      <c r="I9">
        <v>16227</v>
      </c>
      <c r="J9">
        <v>329</v>
      </c>
    </row>
    <row r="10" spans="1:10" x14ac:dyDescent="0.25">
      <c r="A10" t="s">
        <v>17</v>
      </c>
      <c r="B10">
        <v>12.5</v>
      </c>
      <c r="C10">
        <f t="shared" si="0"/>
        <v>2.5257286443082556</v>
      </c>
      <c r="D10">
        <v>36.299999237060547</v>
      </c>
      <c r="E10">
        <v>0</v>
      </c>
      <c r="F10">
        <v>0</v>
      </c>
      <c r="G10">
        <v>75</v>
      </c>
      <c r="H10">
        <v>74.599998474121094</v>
      </c>
      <c r="I10">
        <v>16420</v>
      </c>
      <c r="J10">
        <v>281</v>
      </c>
    </row>
    <row r="11" spans="1:10" x14ac:dyDescent="0.25">
      <c r="A11" t="s">
        <v>18</v>
      </c>
      <c r="B11">
        <v>18.200000762939453</v>
      </c>
      <c r="C11">
        <f t="shared" si="0"/>
        <v>2.9014216360024991</v>
      </c>
      <c r="D11">
        <v>36.400001525878906</v>
      </c>
      <c r="E11">
        <v>1</v>
      </c>
      <c r="F11">
        <v>0</v>
      </c>
      <c r="G11">
        <v>89</v>
      </c>
      <c r="H11">
        <v>66.900001525878906</v>
      </c>
      <c r="I11">
        <v>16522</v>
      </c>
      <c r="J11">
        <v>272</v>
      </c>
    </row>
    <row r="12" spans="1:10" x14ac:dyDescent="0.25">
      <c r="A12" t="s">
        <v>19</v>
      </c>
      <c r="B12">
        <v>11.399999618530273</v>
      </c>
      <c r="C12">
        <f t="shared" si="0"/>
        <v>2.4336133219381924</v>
      </c>
      <c r="D12">
        <v>36.700000762939453</v>
      </c>
      <c r="E12">
        <v>0</v>
      </c>
      <c r="F12">
        <v>0</v>
      </c>
      <c r="G12">
        <v>75</v>
      </c>
      <c r="H12">
        <v>64.599998474121094</v>
      </c>
      <c r="I12">
        <v>16528</v>
      </c>
      <c r="J12">
        <v>320</v>
      </c>
    </row>
    <row r="13" spans="1:10" x14ac:dyDescent="0.25">
      <c r="A13" t="s">
        <v>20</v>
      </c>
      <c r="B13">
        <v>7.1999998092651367</v>
      </c>
      <c r="C13">
        <f t="shared" si="0"/>
        <v>1.974080999531056</v>
      </c>
      <c r="D13">
        <v>36.799999237060547</v>
      </c>
      <c r="E13">
        <v>0</v>
      </c>
      <c r="F13">
        <v>0</v>
      </c>
      <c r="G13">
        <v>50</v>
      </c>
      <c r="H13">
        <v>79.699996948242188</v>
      </c>
      <c r="I13">
        <v>16649</v>
      </c>
      <c r="J13">
        <v>303</v>
      </c>
    </row>
    <row r="14" spans="1:10" x14ac:dyDescent="0.25">
      <c r="A14" t="s">
        <v>21</v>
      </c>
      <c r="B14">
        <v>10.699999809265137</v>
      </c>
      <c r="C14">
        <f t="shared" si="0"/>
        <v>2.3702437236421723</v>
      </c>
      <c r="D14">
        <v>56.299999237060547</v>
      </c>
      <c r="E14">
        <v>1</v>
      </c>
      <c r="F14">
        <v>0</v>
      </c>
      <c r="G14">
        <v>100</v>
      </c>
      <c r="H14">
        <v>76.699996948242188</v>
      </c>
      <c r="I14">
        <v>17048</v>
      </c>
      <c r="J14">
        <v>370</v>
      </c>
    </row>
    <row r="15" spans="1:10" x14ac:dyDescent="0.25">
      <c r="A15" t="s">
        <v>22</v>
      </c>
      <c r="B15">
        <v>6.8000001907348633</v>
      </c>
      <c r="C15">
        <f t="shared" si="0"/>
        <v>1.9169226402313053</v>
      </c>
      <c r="D15">
        <v>38.900001525878906</v>
      </c>
      <c r="E15">
        <v>0</v>
      </c>
      <c r="F15">
        <v>0</v>
      </c>
      <c r="G15">
        <v>100</v>
      </c>
      <c r="H15">
        <v>66.300003051757813</v>
      </c>
      <c r="I15">
        <v>17198</v>
      </c>
      <c r="J15">
        <v>400</v>
      </c>
    </row>
    <row r="16" spans="1:10" x14ac:dyDescent="0.25">
      <c r="A16" t="s">
        <v>23</v>
      </c>
      <c r="B16">
        <v>24.100000381469727</v>
      </c>
      <c r="C16">
        <f t="shared" si="0"/>
        <v>3.1822118563252286</v>
      </c>
      <c r="D16">
        <v>29.299999237060547</v>
      </c>
      <c r="E16">
        <v>0</v>
      </c>
      <c r="F16">
        <v>0</v>
      </c>
      <c r="G16">
        <v>55</v>
      </c>
      <c r="H16">
        <v>78.699996948242188</v>
      </c>
      <c r="I16">
        <v>17401</v>
      </c>
      <c r="J16">
        <v>249</v>
      </c>
    </row>
    <row r="17" spans="1:10" x14ac:dyDescent="0.25">
      <c r="A17" t="s">
        <v>24</v>
      </c>
      <c r="B17">
        <v>16.200000762939453</v>
      </c>
      <c r="C17">
        <f t="shared" si="0"/>
        <v>2.7850112893333652</v>
      </c>
      <c r="D17">
        <v>30.899999618530273</v>
      </c>
      <c r="E17">
        <v>0</v>
      </c>
      <c r="F17">
        <v>0</v>
      </c>
      <c r="G17">
        <v>43</v>
      </c>
      <c r="H17">
        <v>67.099998474121094</v>
      </c>
      <c r="I17">
        <v>17674</v>
      </c>
      <c r="J17">
        <v>300</v>
      </c>
    </row>
    <row r="18" spans="1:10" x14ac:dyDescent="0.25">
      <c r="A18" t="s">
        <v>25</v>
      </c>
      <c r="B18">
        <v>22.399999618530273</v>
      </c>
      <c r="C18">
        <f t="shared" si="0"/>
        <v>3.1090609418310957</v>
      </c>
      <c r="D18">
        <v>25.899999618530273</v>
      </c>
      <c r="E18">
        <v>0</v>
      </c>
      <c r="F18">
        <v>1</v>
      </c>
      <c r="G18">
        <v>54</v>
      </c>
      <c r="H18">
        <v>70</v>
      </c>
      <c r="I18">
        <v>17863</v>
      </c>
      <c r="J18">
        <v>291</v>
      </c>
    </row>
    <row r="19" spans="1:10" x14ac:dyDescent="0.25">
      <c r="A19" t="s">
        <v>26</v>
      </c>
      <c r="B19">
        <v>14.699999809265137</v>
      </c>
      <c r="C19">
        <f t="shared" si="0"/>
        <v>2.6878474808095296</v>
      </c>
      <c r="D19">
        <v>22.399999618530273</v>
      </c>
      <c r="E19">
        <v>0</v>
      </c>
      <c r="F19">
        <v>0</v>
      </c>
      <c r="G19">
        <v>0</v>
      </c>
      <c r="H19">
        <v>78.800003051757813</v>
      </c>
      <c r="I19">
        <v>18163</v>
      </c>
      <c r="J19">
        <v>328</v>
      </c>
    </row>
    <row r="20" spans="1:10" x14ac:dyDescent="0.25">
      <c r="A20" t="s">
        <v>27</v>
      </c>
      <c r="B20">
        <v>11.399999618530273</v>
      </c>
      <c r="C20">
        <f t="shared" si="0"/>
        <v>2.4336133219381924</v>
      </c>
      <c r="D20">
        <v>29.200000762939453</v>
      </c>
      <c r="E20">
        <v>0</v>
      </c>
      <c r="F20">
        <v>0</v>
      </c>
      <c r="G20">
        <v>50</v>
      </c>
      <c r="H20">
        <v>80.099998474121094</v>
      </c>
      <c r="I20">
        <v>18275</v>
      </c>
      <c r="J20">
        <v>280</v>
      </c>
    </row>
    <row r="21" spans="1:10" x14ac:dyDescent="0.25">
      <c r="A21" t="s">
        <v>28</v>
      </c>
      <c r="B21">
        <v>12</v>
      </c>
      <c r="C21">
        <f t="shared" si="0"/>
        <v>2.4849066497880004</v>
      </c>
      <c r="D21">
        <v>16.5</v>
      </c>
      <c r="E21">
        <v>1</v>
      </c>
      <c r="F21">
        <v>0</v>
      </c>
      <c r="G21">
        <v>67</v>
      </c>
      <c r="H21">
        <v>75.599998474121094</v>
      </c>
      <c r="I21">
        <v>18366</v>
      </c>
      <c r="J21">
        <v>288</v>
      </c>
    </row>
    <row r="22" spans="1:10" x14ac:dyDescent="0.25">
      <c r="A22" t="s">
        <v>29</v>
      </c>
      <c r="B22">
        <v>23.100000381469727</v>
      </c>
      <c r="C22">
        <f t="shared" si="0"/>
        <v>3.1398326340415887</v>
      </c>
      <c r="D22">
        <v>41.799999237060547</v>
      </c>
      <c r="E22">
        <v>0</v>
      </c>
      <c r="F22">
        <v>0</v>
      </c>
      <c r="G22">
        <v>56</v>
      </c>
      <c r="H22">
        <v>72.099998474121094</v>
      </c>
      <c r="I22">
        <v>18437</v>
      </c>
      <c r="J22">
        <v>257</v>
      </c>
    </row>
    <row r="23" spans="1:10" x14ac:dyDescent="0.25">
      <c r="A23" t="s">
        <v>30</v>
      </c>
      <c r="B23">
        <v>24</v>
      </c>
      <c r="C23">
        <f t="shared" si="0"/>
        <v>3.1780538303479458</v>
      </c>
      <c r="D23">
        <v>28.600000381469727</v>
      </c>
      <c r="E23">
        <v>1</v>
      </c>
      <c r="F23">
        <v>0</v>
      </c>
      <c r="G23">
        <v>50</v>
      </c>
      <c r="H23">
        <v>70.900001525878906</v>
      </c>
      <c r="I23">
        <v>18549</v>
      </c>
      <c r="J23">
        <v>319</v>
      </c>
    </row>
    <row r="24" spans="1:10" x14ac:dyDescent="0.25">
      <c r="A24" t="s">
        <v>31</v>
      </c>
      <c r="B24">
        <v>23.899999618530273</v>
      </c>
      <c r="C24">
        <f t="shared" si="0"/>
        <v>3.1738784429763882</v>
      </c>
      <c r="D24">
        <v>15.800000190734863</v>
      </c>
      <c r="E24">
        <v>0</v>
      </c>
      <c r="F24">
        <v>1</v>
      </c>
      <c r="G24">
        <v>50</v>
      </c>
      <c r="H24">
        <v>81.5</v>
      </c>
      <c r="I24">
        <v>18605</v>
      </c>
      <c r="J24">
        <v>248</v>
      </c>
    </row>
    <row r="25" spans="1:10" x14ac:dyDescent="0.25">
      <c r="A25" t="s">
        <v>32</v>
      </c>
      <c r="B25">
        <v>4.3000001907348633</v>
      </c>
      <c r="C25">
        <f t="shared" si="0"/>
        <v>1.4586150670564606</v>
      </c>
      <c r="D25">
        <v>29.299999237060547</v>
      </c>
      <c r="E25">
        <v>1</v>
      </c>
      <c r="F25">
        <v>0</v>
      </c>
      <c r="G25">
        <v>100</v>
      </c>
      <c r="H25">
        <v>83</v>
      </c>
      <c r="I25">
        <v>18631</v>
      </c>
      <c r="J25">
        <v>378</v>
      </c>
    </row>
    <row r="26" spans="1:10" x14ac:dyDescent="0.25">
      <c r="A26" t="s">
        <v>33</v>
      </c>
      <c r="B26">
        <v>21.200000762939453</v>
      </c>
      <c r="C26">
        <f t="shared" si="0"/>
        <v>3.0540012176656761</v>
      </c>
      <c r="D26">
        <v>26.600000381469727</v>
      </c>
      <c r="E26">
        <v>0</v>
      </c>
      <c r="F26">
        <v>1</v>
      </c>
      <c r="G26">
        <v>50</v>
      </c>
      <c r="H26">
        <v>80.800003051757813</v>
      </c>
      <c r="I26">
        <v>18792</v>
      </c>
      <c r="J26">
        <v>276</v>
      </c>
    </row>
    <row r="27" spans="1:10" x14ac:dyDescent="0.25">
      <c r="A27" t="s">
        <v>34</v>
      </c>
      <c r="B27">
        <v>11.600000381469727</v>
      </c>
      <c r="C27">
        <f t="shared" si="0"/>
        <v>2.4510051309976397</v>
      </c>
      <c r="D27">
        <v>32.200000762939453</v>
      </c>
      <c r="E27">
        <v>1</v>
      </c>
      <c r="F27">
        <v>0</v>
      </c>
      <c r="G27">
        <v>50</v>
      </c>
      <c r="H27">
        <v>66.900001525878906</v>
      </c>
      <c r="I27">
        <v>18970</v>
      </c>
      <c r="J27">
        <v>348</v>
      </c>
    </row>
    <row r="28" spans="1:10" x14ac:dyDescent="0.25">
      <c r="A28" t="s">
        <v>35</v>
      </c>
      <c r="B28">
        <v>15.699999809265137</v>
      </c>
      <c r="C28">
        <f t="shared" si="0"/>
        <v>2.7536607002055451</v>
      </c>
      <c r="D28">
        <v>30.899999618530273</v>
      </c>
      <c r="E28">
        <v>1</v>
      </c>
      <c r="F28">
        <v>0</v>
      </c>
      <c r="G28">
        <v>100</v>
      </c>
      <c r="H28">
        <v>81.800003051757813</v>
      </c>
      <c r="I28">
        <v>18974</v>
      </c>
      <c r="J28">
        <v>279</v>
      </c>
    </row>
    <row r="29" spans="1:10" x14ac:dyDescent="0.25">
      <c r="A29" t="s">
        <v>36</v>
      </c>
      <c r="B29">
        <v>13.600000381469727</v>
      </c>
      <c r="C29">
        <f t="shared" si="0"/>
        <v>2.6100698207912507</v>
      </c>
      <c r="D29">
        <v>41.599998474121094</v>
      </c>
      <c r="E29">
        <v>1</v>
      </c>
      <c r="F29">
        <v>0</v>
      </c>
      <c r="G29">
        <v>67</v>
      </c>
      <c r="H29">
        <v>78.599998474121094</v>
      </c>
      <c r="I29">
        <v>19038</v>
      </c>
      <c r="J29">
        <v>276</v>
      </c>
    </row>
    <row r="30" spans="1:10" x14ac:dyDescent="0.25">
      <c r="A30" t="s">
        <v>37</v>
      </c>
      <c r="B30">
        <v>19.5</v>
      </c>
      <c r="C30">
        <f t="shared" si="0"/>
        <v>2.9704144655697009</v>
      </c>
      <c r="D30">
        <v>24.700000762939453</v>
      </c>
      <c r="E30">
        <v>1</v>
      </c>
      <c r="F30">
        <v>0</v>
      </c>
      <c r="G30">
        <v>60</v>
      </c>
      <c r="H30">
        <v>75.699996948242188</v>
      </c>
      <c r="I30">
        <v>19040</v>
      </c>
      <c r="J30">
        <v>298</v>
      </c>
    </row>
    <row r="31" spans="1:10" x14ac:dyDescent="0.25">
      <c r="A31" t="s">
        <v>38</v>
      </c>
      <c r="B31">
        <v>22.399999618530273</v>
      </c>
      <c r="C31">
        <f t="shared" si="0"/>
        <v>3.1090609418310957</v>
      </c>
      <c r="D31">
        <v>21.299999237060547</v>
      </c>
      <c r="E31">
        <v>1</v>
      </c>
      <c r="F31">
        <v>0</v>
      </c>
      <c r="G31">
        <v>67</v>
      </c>
      <c r="H31">
        <v>81.300003051757813</v>
      </c>
      <c r="I31">
        <v>19387</v>
      </c>
      <c r="J31">
        <v>340</v>
      </c>
    </row>
    <row r="32" spans="1:10" x14ac:dyDescent="0.25">
      <c r="A32" t="s">
        <v>39</v>
      </c>
      <c r="B32">
        <v>25.200000762939453</v>
      </c>
      <c r="C32">
        <f t="shared" si="0"/>
        <v>3.2268440247927521</v>
      </c>
      <c r="D32">
        <v>28</v>
      </c>
      <c r="E32">
        <v>1</v>
      </c>
      <c r="F32">
        <v>0</v>
      </c>
      <c r="G32">
        <v>28</v>
      </c>
      <c r="H32">
        <v>76.800003051757813</v>
      </c>
      <c r="I32">
        <v>19586</v>
      </c>
      <c r="J32">
        <v>352</v>
      </c>
    </row>
    <row r="33" spans="1:10" x14ac:dyDescent="0.25">
      <c r="A33" t="s">
        <v>40</v>
      </c>
      <c r="B33">
        <v>30</v>
      </c>
      <c r="C33">
        <f t="shared" si="0"/>
        <v>3.4011973816621555</v>
      </c>
      <c r="D33">
        <v>22.600000381469727</v>
      </c>
      <c r="E33">
        <v>0</v>
      </c>
      <c r="F33">
        <v>0</v>
      </c>
      <c r="G33">
        <v>37</v>
      </c>
      <c r="H33">
        <v>74.400001525878906</v>
      </c>
      <c r="I33">
        <v>19711</v>
      </c>
      <c r="J33">
        <v>271</v>
      </c>
    </row>
    <row r="34" spans="1:10" x14ac:dyDescent="0.25">
      <c r="A34" t="s">
        <v>41</v>
      </c>
      <c r="B34">
        <v>30</v>
      </c>
      <c r="C34">
        <f t="shared" si="0"/>
        <v>3.4011973816621555</v>
      </c>
      <c r="D34">
        <v>63.900001525878906</v>
      </c>
      <c r="E34">
        <v>1</v>
      </c>
      <c r="F34">
        <v>0</v>
      </c>
      <c r="G34">
        <v>50</v>
      </c>
      <c r="H34">
        <v>72</v>
      </c>
      <c r="I34">
        <v>20276</v>
      </c>
      <c r="J34">
        <v>322</v>
      </c>
    </row>
    <row r="35" spans="1:10" x14ac:dyDescent="0.25">
      <c r="A35" t="s">
        <v>42</v>
      </c>
      <c r="B35">
        <v>15.600000381469727</v>
      </c>
      <c r="C35">
        <f t="shared" si="0"/>
        <v>2.7472709387086787</v>
      </c>
      <c r="D35">
        <v>44.599998474121094</v>
      </c>
      <c r="E35">
        <v>1</v>
      </c>
      <c r="F35">
        <v>0</v>
      </c>
      <c r="G35">
        <v>67</v>
      </c>
      <c r="H35">
        <v>82.400001525878906</v>
      </c>
      <c r="I35">
        <v>20503</v>
      </c>
      <c r="J35">
        <v>270</v>
      </c>
    </row>
    <row r="36" spans="1:10" x14ac:dyDescent="0.25">
      <c r="A36" t="s">
        <v>43</v>
      </c>
      <c r="B36">
        <v>18.600000381469727</v>
      </c>
      <c r="C36">
        <f t="shared" si="0"/>
        <v>2.9231616012282804</v>
      </c>
      <c r="D36">
        <v>37</v>
      </c>
      <c r="E36">
        <v>0</v>
      </c>
      <c r="F36">
        <v>0</v>
      </c>
      <c r="G36">
        <v>82</v>
      </c>
      <c r="H36">
        <v>74.699996948242188</v>
      </c>
      <c r="I36">
        <v>20642</v>
      </c>
      <c r="J36">
        <v>296</v>
      </c>
    </row>
    <row r="37" spans="1:10" x14ac:dyDescent="0.25">
      <c r="A37" t="s">
        <v>44</v>
      </c>
      <c r="B37">
        <v>23.600000381469727</v>
      </c>
      <c r="C37">
        <f t="shared" si="0"/>
        <v>3.1612467281955356</v>
      </c>
      <c r="D37">
        <v>21.200000762939453</v>
      </c>
      <c r="E37">
        <v>0</v>
      </c>
      <c r="F37">
        <v>0</v>
      </c>
      <c r="G37">
        <v>43</v>
      </c>
      <c r="H37">
        <v>84.400001525878906</v>
      </c>
      <c r="I37">
        <v>20666</v>
      </c>
      <c r="J37">
        <v>309</v>
      </c>
    </row>
    <row r="38" spans="1:10" x14ac:dyDescent="0.25">
      <c r="A38" t="s">
        <v>45</v>
      </c>
      <c r="B38">
        <v>35.200000762939453</v>
      </c>
      <c r="C38">
        <f t="shared" si="0"/>
        <v>3.5610461042784674</v>
      </c>
      <c r="D38">
        <v>19.799999237060547</v>
      </c>
      <c r="E38">
        <v>0</v>
      </c>
      <c r="F38">
        <v>0</v>
      </c>
      <c r="G38">
        <v>0</v>
      </c>
      <c r="H38">
        <v>77.5</v>
      </c>
      <c r="I38">
        <v>20724</v>
      </c>
      <c r="J38">
        <v>247</v>
      </c>
    </row>
    <row r="39" spans="1:10" x14ac:dyDescent="0.25">
      <c r="A39" t="s">
        <v>46</v>
      </c>
      <c r="B39">
        <v>22.700000762939453</v>
      </c>
      <c r="C39">
        <f t="shared" si="0"/>
        <v>3.1223649580970241</v>
      </c>
      <c r="D39">
        <v>19.899999618530273</v>
      </c>
      <c r="E39">
        <v>0</v>
      </c>
      <c r="F39">
        <v>0</v>
      </c>
      <c r="G39">
        <v>38</v>
      </c>
      <c r="H39">
        <v>75.199996948242188</v>
      </c>
      <c r="I39">
        <v>20883</v>
      </c>
      <c r="J39">
        <v>267</v>
      </c>
    </row>
    <row r="40" spans="1:10" x14ac:dyDescent="0.25">
      <c r="A40" t="s">
        <v>47</v>
      </c>
      <c r="B40">
        <v>27.700000762939453</v>
      </c>
      <c r="C40">
        <f t="shared" si="0"/>
        <v>3.321432440736233</v>
      </c>
      <c r="D40">
        <v>17.799999237060547</v>
      </c>
      <c r="E40">
        <v>0</v>
      </c>
      <c r="F40">
        <v>1</v>
      </c>
      <c r="G40">
        <v>24</v>
      </c>
      <c r="H40">
        <v>83.800003051757813</v>
      </c>
      <c r="I40">
        <v>21289</v>
      </c>
      <c r="J40">
        <v>270</v>
      </c>
    </row>
    <row r="41" spans="1:10" x14ac:dyDescent="0.25">
      <c r="A41" t="s">
        <v>48</v>
      </c>
      <c r="B41">
        <v>42.099998474121094</v>
      </c>
      <c r="C41">
        <f t="shared" si="0"/>
        <v>3.7400477044441804</v>
      </c>
      <c r="D41">
        <v>28.100000381469727</v>
      </c>
      <c r="E41">
        <v>0</v>
      </c>
      <c r="F41">
        <v>1</v>
      </c>
      <c r="G41">
        <v>36</v>
      </c>
      <c r="H41">
        <v>76.199996948242188</v>
      </c>
      <c r="I41">
        <v>21348</v>
      </c>
      <c r="J41">
        <v>293</v>
      </c>
    </row>
    <row r="42" spans="1:10" x14ac:dyDescent="0.25">
      <c r="A42" t="s">
        <v>49</v>
      </c>
      <c r="B42">
        <v>44.200000762939453</v>
      </c>
      <c r="C42">
        <f t="shared" si="0"/>
        <v>3.7887248063447259</v>
      </c>
      <c r="D42">
        <v>23.5</v>
      </c>
      <c r="E42">
        <v>0</v>
      </c>
      <c r="F42">
        <v>0</v>
      </c>
      <c r="G42">
        <v>33</v>
      </c>
      <c r="H42">
        <v>78.800003051757813</v>
      </c>
      <c r="I42">
        <v>21648</v>
      </c>
      <c r="J42">
        <v>275</v>
      </c>
    </row>
    <row r="43" spans="1:10" x14ac:dyDescent="0.25">
      <c r="A43" t="s">
        <v>50</v>
      </c>
      <c r="B43">
        <v>25.399999618530273</v>
      </c>
      <c r="C43">
        <f t="shared" si="0"/>
        <v>3.2347491590059976</v>
      </c>
      <c r="D43">
        <v>37.099998474121094</v>
      </c>
      <c r="E43">
        <v>0</v>
      </c>
      <c r="F43">
        <v>0</v>
      </c>
      <c r="G43">
        <v>47</v>
      </c>
      <c r="H43">
        <v>76.199996948242188</v>
      </c>
      <c r="I43">
        <v>21774</v>
      </c>
      <c r="J43">
        <v>272</v>
      </c>
    </row>
    <row r="44" spans="1:10" x14ac:dyDescent="0.25">
      <c r="A44" t="s">
        <v>51</v>
      </c>
      <c r="B44">
        <v>14.600000381469727</v>
      </c>
      <c r="C44">
        <f t="shared" si="0"/>
        <v>2.6810215548423537</v>
      </c>
      <c r="D44">
        <v>27.799999237060547</v>
      </c>
      <c r="E44">
        <v>0</v>
      </c>
      <c r="F44">
        <v>0</v>
      </c>
      <c r="G44">
        <v>50</v>
      </c>
      <c r="H44">
        <v>82.199996948242188</v>
      </c>
      <c r="I44">
        <v>21933</v>
      </c>
      <c r="J44">
        <v>372</v>
      </c>
    </row>
    <row r="45" spans="1:10" x14ac:dyDescent="0.25">
      <c r="A45" t="s">
        <v>52</v>
      </c>
      <c r="B45">
        <v>16.5</v>
      </c>
      <c r="C45">
        <f t="shared" si="0"/>
        <v>2.8033603809065348</v>
      </c>
      <c r="D45">
        <v>18.100000381469727</v>
      </c>
      <c r="E45">
        <v>0</v>
      </c>
      <c r="F45">
        <v>1</v>
      </c>
      <c r="G45">
        <v>0</v>
      </c>
      <c r="H45">
        <v>86.599998474121094</v>
      </c>
      <c r="I45">
        <v>22067</v>
      </c>
      <c r="J45">
        <v>461</v>
      </c>
    </row>
    <row r="46" spans="1:10" x14ac:dyDescent="0.25">
      <c r="A46" t="s">
        <v>53</v>
      </c>
      <c r="B46">
        <v>46</v>
      </c>
      <c r="C46">
        <f t="shared" si="0"/>
        <v>3.8286413964890951</v>
      </c>
      <c r="D46">
        <v>26.700000762939453</v>
      </c>
      <c r="E46">
        <v>0</v>
      </c>
      <c r="F46">
        <v>1</v>
      </c>
      <c r="G46">
        <v>0</v>
      </c>
      <c r="H46">
        <v>80.099998474121094</v>
      </c>
      <c r="I46">
        <v>22200</v>
      </c>
      <c r="J46">
        <v>422</v>
      </c>
    </row>
    <row r="47" spans="1:10" x14ac:dyDescent="0.25">
      <c r="A47" t="s">
        <v>54</v>
      </c>
      <c r="B47">
        <v>26.399999618530273</v>
      </c>
      <c r="C47">
        <f t="shared" si="0"/>
        <v>3.2733639957026597</v>
      </c>
      <c r="D47">
        <v>22.799999237060547</v>
      </c>
      <c r="E47">
        <v>0</v>
      </c>
      <c r="F47">
        <v>0</v>
      </c>
      <c r="G47">
        <v>50</v>
      </c>
      <c r="H47">
        <v>78.400001525878906</v>
      </c>
      <c r="I47">
        <v>23268</v>
      </c>
      <c r="J47">
        <v>264</v>
      </c>
    </row>
    <row r="48" spans="1:10" x14ac:dyDescent="0.25">
      <c r="A48" t="s">
        <v>55</v>
      </c>
      <c r="B48">
        <v>28.399999618530273</v>
      </c>
      <c r="C48">
        <f t="shared" si="0"/>
        <v>3.3463891317351275</v>
      </c>
      <c r="D48">
        <v>50.099998474121094</v>
      </c>
      <c r="E48">
        <v>1</v>
      </c>
      <c r="F48">
        <v>1</v>
      </c>
      <c r="G48">
        <v>70</v>
      </c>
      <c r="H48">
        <v>80</v>
      </c>
      <c r="I48">
        <v>23676</v>
      </c>
      <c r="J48">
        <v>330</v>
      </c>
    </row>
    <row r="49" spans="1:10" x14ac:dyDescent="0.25">
      <c r="A49" t="s">
        <v>56</v>
      </c>
      <c r="B49">
        <v>46.200000762939453</v>
      </c>
      <c r="C49">
        <f t="shared" si="0"/>
        <v>3.8329798146015341</v>
      </c>
      <c r="D49">
        <v>41.799999237060547</v>
      </c>
      <c r="E49">
        <v>0</v>
      </c>
      <c r="F49">
        <v>1</v>
      </c>
      <c r="G49">
        <v>60</v>
      </c>
      <c r="H49">
        <v>74.800003051757813</v>
      </c>
      <c r="I49">
        <v>24095</v>
      </c>
      <c r="J49">
        <v>338</v>
      </c>
    </row>
    <row r="50" spans="1:10" x14ac:dyDescent="0.25">
      <c r="A50" t="s">
        <v>57</v>
      </c>
      <c r="B50">
        <v>31</v>
      </c>
      <c r="C50">
        <f t="shared" si="0"/>
        <v>3.4339872044851463</v>
      </c>
      <c r="D50">
        <v>42.700000762939453</v>
      </c>
      <c r="E50">
        <v>0</v>
      </c>
      <c r="F50">
        <v>1</v>
      </c>
      <c r="G50">
        <v>64</v>
      </c>
      <c r="H50">
        <v>76.699996948242188</v>
      </c>
      <c r="I50">
        <v>26091</v>
      </c>
      <c r="J50">
        <v>316</v>
      </c>
    </row>
    <row r="51" spans="1:10" x14ac:dyDescent="0.25">
      <c r="A51" t="s">
        <v>58</v>
      </c>
      <c r="B51">
        <v>26.200000762939453</v>
      </c>
      <c r="C51">
        <f t="shared" si="0"/>
        <v>3.2657594398868772</v>
      </c>
      <c r="D51">
        <v>43.400001525878906</v>
      </c>
      <c r="E51">
        <v>0</v>
      </c>
      <c r="F51">
        <v>1</v>
      </c>
      <c r="G51">
        <v>60</v>
      </c>
      <c r="H51">
        <v>79.199996948242188</v>
      </c>
      <c r="I51">
        <v>27150</v>
      </c>
      <c r="J51">
        <v>374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opLeftCell="A55" workbookViewId="0">
      <selection activeCell="F12" sqref="F12"/>
    </sheetView>
  </sheetViews>
  <sheetFormatPr defaultRowHeight="15" x14ac:dyDescent="0.25"/>
  <cols>
    <col min="1" max="2" width="18" bestFit="1" customWidth="1"/>
    <col min="3" max="3" width="14.5703125" bestFit="1" customWidth="1"/>
    <col min="4" max="4" width="17.14062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" spans="1:13" x14ac:dyDescent="0.25">
      <c r="A1" t="s">
        <v>59</v>
      </c>
      <c r="F1" s="12">
        <v>1</v>
      </c>
      <c r="G1" t="s">
        <v>130</v>
      </c>
    </row>
    <row r="2" spans="1:13" ht="15.75" thickBot="1" x14ac:dyDescent="0.3">
      <c r="G2" t="s">
        <v>87</v>
      </c>
      <c r="M2" t="s">
        <v>88</v>
      </c>
    </row>
    <row r="3" spans="1:13" x14ac:dyDescent="0.25">
      <c r="A3" s="4" t="s">
        <v>60</v>
      </c>
      <c r="B3" s="4"/>
      <c r="G3" s="8"/>
      <c r="H3" s="9" t="s">
        <v>119</v>
      </c>
    </row>
    <row r="4" spans="1:13" x14ac:dyDescent="0.25">
      <c r="A4" s="1" t="s">
        <v>61</v>
      </c>
      <c r="B4" s="1">
        <v>0.75988569362818981</v>
      </c>
      <c r="H4" s="9" t="s">
        <v>120</v>
      </c>
    </row>
    <row r="5" spans="1:13" x14ac:dyDescent="0.25">
      <c r="A5" s="1" t="s">
        <v>62</v>
      </c>
      <c r="B5" s="16">
        <v>0.57742626738079517</v>
      </c>
      <c r="H5" s="9" t="s">
        <v>121</v>
      </c>
    </row>
    <row r="6" spans="1:13" x14ac:dyDescent="0.25">
      <c r="A6" s="1" t="s">
        <v>63</v>
      </c>
      <c r="B6" s="1">
        <v>0.50699731194426101</v>
      </c>
      <c r="H6" s="9" t="s">
        <v>122</v>
      </c>
    </row>
    <row r="7" spans="1:13" x14ac:dyDescent="0.25">
      <c r="A7" s="1" t="s">
        <v>64</v>
      </c>
      <c r="B7" s="1">
        <v>7.0625815732074102</v>
      </c>
      <c r="H7" s="9" t="s">
        <v>123</v>
      </c>
    </row>
    <row r="8" spans="1:13" ht="15.75" thickBot="1" x14ac:dyDescent="0.3">
      <c r="A8" s="2" t="s">
        <v>65</v>
      </c>
      <c r="B8" s="2">
        <v>50</v>
      </c>
      <c r="H8" s="9" t="s">
        <v>124</v>
      </c>
    </row>
    <row r="9" spans="1:13" x14ac:dyDescent="0.25">
      <c r="H9" s="9" t="s">
        <v>125</v>
      </c>
    </row>
    <row r="10" spans="1:13" ht="15.75" thickBot="1" x14ac:dyDescent="0.3">
      <c r="A10" t="s">
        <v>66</v>
      </c>
      <c r="H10" s="9" t="s">
        <v>126</v>
      </c>
    </row>
    <row r="11" spans="1:13" x14ac:dyDescent="0.25">
      <c r="A11" s="3"/>
      <c r="B11" s="3" t="s">
        <v>71</v>
      </c>
      <c r="C11" s="3" t="s">
        <v>72</v>
      </c>
      <c r="D11" s="3" t="s">
        <v>73</v>
      </c>
      <c r="E11" s="3" t="s">
        <v>74</v>
      </c>
      <c r="F11" s="3" t="s">
        <v>75</v>
      </c>
      <c r="H11" s="9" t="s">
        <v>127</v>
      </c>
    </row>
    <row r="12" spans="1:13" x14ac:dyDescent="0.25">
      <c r="A12" s="1" t="s">
        <v>67</v>
      </c>
      <c r="B12" s="1">
        <v>7</v>
      </c>
      <c r="C12" s="1">
        <v>2862.6633837887443</v>
      </c>
      <c r="D12" s="1">
        <v>408.95191196982063</v>
      </c>
      <c r="E12" s="1">
        <v>8.1987055437892042</v>
      </c>
      <c r="F12" s="14">
        <v>2.8471973057728882E-6</v>
      </c>
      <c r="H12" s="9" t="s">
        <v>128</v>
      </c>
    </row>
    <row r="13" spans="1:13" x14ac:dyDescent="0.25">
      <c r="A13" s="1" t="s">
        <v>68</v>
      </c>
      <c r="B13" s="1">
        <v>42</v>
      </c>
      <c r="C13" s="1">
        <v>2094.9624560847719</v>
      </c>
      <c r="D13" s="1">
        <v>49.880058478208852</v>
      </c>
      <c r="E13" s="1"/>
      <c r="F13" s="1"/>
    </row>
    <row r="14" spans="1:13" ht="15.75" thickBot="1" x14ac:dyDescent="0.3">
      <c r="A14" s="2" t="s">
        <v>69</v>
      </c>
      <c r="B14" s="2">
        <v>49</v>
      </c>
      <c r="C14" s="2">
        <v>4957.6258398735163</v>
      </c>
      <c r="D14" s="2"/>
      <c r="E14" s="2"/>
      <c r="F14" s="2"/>
      <c r="G14" s="8"/>
      <c r="H14" s="10"/>
      <c r="J14" s="8">
        <v>2</v>
      </c>
      <c r="K14" s="10" t="s">
        <v>129</v>
      </c>
    </row>
    <row r="15" spans="1:13" ht="15.75" thickBot="1" x14ac:dyDescent="0.3"/>
    <row r="16" spans="1:13" x14ac:dyDescent="0.25">
      <c r="A16" s="3"/>
      <c r="B16" s="3" t="s">
        <v>76</v>
      </c>
      <c r="C16" s="3" t="s">
        <v>64</v>
      </c>
      <c r="D16" s="3" t="s">
        <v>77</v>
      </c>
      <c r="E16" s="3" t="s">
        <v>78</v>
      </c>
      <c r="F16" s="3" t="s">
        <v>79</v>
      </c>
      <c r="G16" s="3" t="s">
        <v>80</v>
      </c>
      <c r="H16" s="3" t="s">
        <v>81</v>
      </c>
      <c r="I16" s="3" t="s">
        <v>82</v>
      </c>
    </row>
    <row r="17" spans="1:9" x14ac:dyDescent="0.25">
      <c r="A17" s="1" t="s">
        <v>70</v>
      </c>
      <c r="B17" s="1">
        <v>14.283957280250458</v>
      </c>
      <c r="C17" s="1">
        <v>15.077629438484704</v>
      </c>
      <c r="D17" s="1">
        <v>0.94736094546743221</v>
      </c>
      <c r="E17" s="13">
        <v>0.34887402868894246</v>
      </c>
      <c r="F17" s="1">
        <v>-16.143930811432284</v>
      </c>
      <c r="G17" s="1">
        <v>44.711845371933201</v>
      </c>
      <c r="H17" s="1">
        <v>-16.143930811432284</v>
      </c>
      <c r="I17" s="1">
        <v>44.711845371933201</v>
      </c>
    </row>
    <row r="18" spans="1:9" x14ac:dyDescent="0.25">
      <c r="A18" s="1" t="s">
        <v>2</v>
      </c>
      <c r="B18" s="1">
        <v>2.0070901328163113E-2</v>
      </c>
      <c r="C18" s="1">
        <v>8.6380541838849412E-2</v>
      </c>
      <c r="D18" s="1">
        <v>0.23235442729228495</v>
      </c>
      <c r="E18" s="13">
        <v>0.81739126543422547</v>
      </c>
      <c r="F18" s="1">
        <v>-0.15425208963636214</v>
      </c>
      <c r="G18" s="1">
        <v>0.19439389229268836</v>
      </c>
      <c r="H18" s="1">
        <v>-0.15425208963636214</v>
      </c>
      <c r="I18" s="1">
        <v>0.19439389229268836</v>
      </c>
    </row>
    <row r="19" spans="1:9" x14ac:dyDescent="0.25">
      <c r="A19" s="1" t="s">
        <v>3</v>
      </c>
      <c r="B19" s="1">
        <v>-0.87310178599527566</v>
      </c>
      <c r="C19" s="1">
        <v>2.3765661565515943</v>
      </c>
      <c r="D19" s="1">
        <v>-0.36737954194473144</v>
      </c>
      <c r="E19" s="13">
        <v>0.71518070716156878</v>
      </c>
      <c r="F19" s="1">
        <v>-5.6692064620696065</v>
      </c>
      <c r="G19" s="1">
        <v>3.9230028900790557</v>
      </c>
      <c r="H19" s="1">
        <v>-5.6692064620696065</v>
      </c>
      <c r="I19" s="1">
        <v>3.9230028900790557</v>
      </c>
    </row>
    <row r="20" spans="1:9" x14ac:dyDescent="0.25">
      <c r="A20" s="1" t="s">
        <v>4</v>
      </c>
      <c r="B20" s="1">
        <v>2.8200030235257896</v>
      </c>
      <c r="C20" s="1">
        <v>2.783474749145975</v>
      </c>
      <c r="D20" s="1">
        <v>1.013123264147096</v>
      </c>
      <c r="E20" s="13">
        <v>0.31680242865303021</v>
      </c>
      <c r="F20" s="1">
        <v>-2.7972764379828665</v>
      </c>
      <c r="G20" s="1">
        <v>8.4372824850344461</v>
      </c>
      <c r="H20" s="1">
        <v>-2.7972764379828665</v>
      </c>
      <c r="I20" s="1">
        <v>8.4372824850344461</v>
      </c>
    </row>
    <row r="21" spans="1:9" x14ac:dyDescent="0.25">
      <c r="A21" s="1" t="s">
        <v>5</v>
      </c>
      <c r="B21" s="1">
        <v>-0.11687121377260158</v>
      </c>
      <c r="C21" s="1">
        <v>4.2179861276609026E-2</v>
      </c>
      <c r="D21" s="1">
        <v>-2.7707823173285986</v>
      </c>
      <c r="E21" s="14">
        <v>8.2953260508174132E-3</v>
      </c>
      <c r="F21" s="1">
        <v>-0.20199362004234656</v>
      </c>
      <c r="G21" s="1">
        <v>-3.1748807502856607E-2</v>
      </c>
      <c r="H21" s="1">
        <v>-0.20199362004234656</v>
      </c>
      <c r="I21" s="1">
        <v>-3.1748807502856607E-2</v>
      </c>
    </row>
    <row r="22" spans="1:9" x14ac:dyDescent="0.25">
      <c r="A22" s="1" t="s">
        <v>6</v>
      </c>
      <c r="B22" s="1">
        <v>-0.28725512122976149</v>
      </c>
      <c r="C22" s="1">
        <v>0.19955453203598741</v>
      </c>
      <c r="D22" s="1">
        <v>-1.4394818213297118</v>
      </c>
      <c r="E22" s="13">
        <v>0.15742613684241941</v>
      </c>
      <c r="F22" s="1">
        <v>-0.68997247104608506</v>
      </c>
      <c r="G22" s="1">
        <v>0.11546222858656213</v>
      </c>
      <c r="H22" s="1">
        <v>-0.68997247104608506</v>
      </c>
      <c r="I22" s="1">
        <v>0.11546222858656213</v>
      </c>
    </row>
    <row r="23" spans="1:9" x14ac:dyDescent="0.25">
      <c r="A23" s="1" t="s">
        <v>7</v>
      </c>
      <c r="B23" s="1">
        <v>2.400682115595301E-3</v>
      </c>
      <c r="C23" s="1">
        <v>4.5518837036678377E-4</v>
      </c>
      <c r="D23" s="1">
        <v>5.274040972665599</v>
      </c>
      <c r="E23" s="14">
        <v>4.3547359716814763E-6</v>
      </c>
      <c r="F23" s="1">
        <v>1.4820747940223486E-3</v>
      </c>
      <c r="G23" s="1">
        <v>3.3192894371682534E-3</v>
      </c>
      <c r="H23" s="1">
        <v>1.4820747940223486E-3</v>
      </c>
      <c r="I23" s="1">
        <v>3.3192894371682534E-3</v>
      </c>
    </row>
    <row r="24" spans="1:9" ht="15.75" thickBot="1" x14ac:dyDescent="0.3">
      <c r="A24" s="2" t="s">
        <v>8</v>
      </c>
      <c r="B24" s="2">
        <v>-4.2363105752185312E-2</v>
      </c>
      <c r="C24" s="2">
        <v>2.2223204375234295E-2</v>
      </c>
      <c r="D24" s="2">
        <v>-1.9062555082918229</v>
      </c>
      <c r="E24" s="15">
        <v>6.3475048728367511E-2</v>
      </c>
      <c r="F24" s="2">
        <v>-8.7211347879840473E-2</v>
      </c>
      <c r="G24" s="2">
        <v>2.4851363754698555E-3</v>
      </c>
      <c r="H24" s="2">
        <v>-8.7211347879840473E-2</v>
      </c>
      <c r="I24" s="2">
        <v>2.4851363754698555E-3</v>
      </c>
    </row>
    <row r="26" spans="1:9" x14ac:dyDescent="0.25">
      <c r="D26" t="s">
        <v>90</v>
      </c>
      <c r="E26">
        <f>MIN(D31:D80)</f>
        <v>7.6826481291458254E-3</v>
      </c>
    </row>
    <row r="27" spans="1:9" x14ac:dyDescent="0.25">
      <c r="D27" t="s">
        <v>91</v>
      </c>
      <c r="E27">
        <f>MAX(D31:D80)</f>
        <v>254.44617453238004</v>
      </c>
    </row>
    <row r="28" spans="1:9" x14ac:dyDescent="0.25">
      <c r="A28" t="s">
        <v>83</v>
      </c>
    </row>
    <row r="29" spans="1:9" ht="15.75" thickBot="1" x14ac:dyDescent="0.3"/>
    <row r="30" spans="1:9" x14ac:dyDescent="0.25">
      <c r="A30" s="3" t="s">
        <v>84</v>
      </c>
      <c r="B30" s="3" t="s">
        <v>85</v>
      </c>
      <c r="C30" s="3" t="s">
        <v>86</v>
      </c>
      <c r="D30" s="5" t="s">
        <v>89</v>
      </c>
      <c r="E30" s="5" t="s">
        <v>92</v>
      </c>
      <c r="F30" s="3" t="s">
        <v>93</v>
      </c>
      <c r="G30" s="3" t="s">
        <v>95</v>
      </c>
    </row>
    <row r="31" spans="1:9" x14ac:dyDescent="0.25">
      <c r="A31" s="1">
        <v>1</v>
      </c>
      <c r="B31" s="1">
        <v>7.8504754610073668</v>
      </c>
      <c r="C31" s="1">
        <v>4.5495241575229066</v>
      </c>
      <c r="D31">
        <f>C31^2</f>
        <v>20.698170059884514</v>
      </c>
      <c r="E31">
        <v>10</v>
      </c>
      <c r="F31" s="6">
        <v>10</v>
      </c>
      <c r="G31" s="1">
        <v>17</v>
      </c>
    </row>
    <row r="32" spans="1:9" x14ac:dyDescent="0.25">
      <c r="A32" s="1">
        <v>2</v>
      </c>
      <c r="B32" s="1">
        <v>14.316036176588284</v>
      </c>
      <c r="C32" s="1">
        <v>3.3839645863511691</v>
      </c>
      <c r="D32">
        <f t="shared" ref="D32:D80" si="0">C32^2</f>
        <v>11.451216321678839</v>
      </c>
      <c r="E32">
        <v>20</v>
      </c>
      <c r="F32" s="6">
        <v>20</v>
      </c>
      <c r="G32" s="1">
        <v>6</v>
      </c>
    </row>
    <row r="33" spans="1:10" x14ac:dyDescent="0.25">
      <c r="A33" s="1">
        <v>3</v>
      </c>
      <c r="B33" s="1">
        <v>15.266500258551991</v>
      </c>
      <c r="C33" s="1">
        <v>-5.9665000678171278</v>
      </c>
      <c r="D33">
        <f t="shared" si="0"/>
        <v>35.599123059261792</v>
      </c>
      <c r="E33">
        <v>30</v>
      </c>
      <c r="F33" s="6">
        <v>30</v>
      </c>
      <c r="G33" s="1">
        <v>8</v>
      </c>
    </row>
    <row r="34" spans="1:10" x14ac:dyDescent="0.25">
      <c r="A34" s="1">
        <v>4</v>
      </c>
      <c r="B34" s="1">
        <v>19.310956546083119</v>
      </c>
      <c r="C34" s="1">
        <v>-11.610956736817982</v>
      </c>
      <c r="D34">
        <f t="shared" si="0"/>
        <v>134.81431634425888</v>
      </c>
      <c r="E34">
        <v>40</v>
      </c>
      <c r="F34" s="6">
        <v>40</v>
      </c>
      <c r="G34" s="1">
        <v>3</v>
      </c>
    </row>
    <row r="35" spans="1:10" x14ac:dyDescent="0.25">
      <c r="A35" s="1">
        <v>5</v>
      </c>
      <c r="B35" s="1">
        <v>18.139831716228549</v>
      </c>
      <c r="C35" s="1">
        <v>-4.6398317162285494</v>
      </c>
      <c r="D35">
        <f t="shared" si="0"/>
        <v>21.528038354920366</v>
      </c>
      <c r="E35">
        <v>50</v>
      </c>
      <c r="F35" s="6">
        <v>50</v>
      </c>
      <c r="G35" s="1">
        <v>4</v>
      </c>
    </row>
    <row r="36" spans="1:10" x14ac:dyDescent="0.25">
      <c r="A36" s="1">
        <v>6</v>
      </c>
      <c r="B36" s="1">
        <v>16.387144591553074</v>
      </c>
      <c r="C36" s="1">
        <v>-2.9871449730228008</v>
      </c>
      <c r="D36">
        <f t="shared" si="0"/>
        <v>8.9230350898553894</v>
      </c>
      <c r="E36">
        <v>60</v>
      </c>
      <c r="F36" s="6">
        <v>60</v>
      </c>
      <c r="G36" s="1">
        <v>4</v>
      </c>
    </row>
    <row r="37" spans="1:10" x14ac:dyDescent="0.25">
      <c r="A37" s="1">
        <v>7</v>
      </c>
      <c r="B37" s="1">
        <v>14.287650525914493</v>
      </c>
      <c r="C37" s="1">
        <v>-8.7650716649356752E-2</v>
      </c>
      <c r="D37">
        <f t="shared" si="0"/>
        <v>7.6826481291458254E-3</v>
      </c>
      <c r="E37">
        <v>70</v>
      </c>
      <c r="F37" s="6">
        <v>70</v>
      </c>
      <c r="G37" s="1">
        <v>1</v>
      </c>
    </row>
    <row r="38" spans="1:10" x14ac:dyDescent="0.25">
      <c r="A38" s="1">
        <v>8</v>
      </c>
      <c r="B38" s="1">
        <v>10.731045907376826</v>
      </c>
      <c r="C38" s="1">
        <v>7.4689548555626271</v>
      </c>
      <c r="D38">
        <f t="shared" si="0"/>
        <v>55.785286634432545</v>
      </c>
      <c r="E38">
        <v>80</v>
      </c>
      <c r="F38" s="6">
        <v>80</v>
      </c>
      <c r="G38" s="1">
        <v>0</v>
      </c>
    </row>
    <row r="39" spans="1:10" x14ac:dyDescent="0.25">
      <c r="A39" s="1">
        <v>9</v>
      </c>
      <c r="B39" s="1">
        <v>12.333125966491876</v>
      </c>
      <c r="C39" s="1">
        <v>0.16687403350812424</v>
      </c>
      <c r="D39">
        <f t="shared" si="0"/>
        <v>2.7846943059270574E-2</v>
      </c>
      <c r="E39">
        <v>90</v>
      </c>
      <c r="F39" s="6">
        <v>90</v>
      </c>
      <c r="G39" s="1">
        <v>0</v>
      </c>
    </row>
    <row r="40" spans="1:10" x14ac:dyDescent="0.25">
      <c r="A40" s="1">
        <v>10</v>
      </c>
      <c r="B40" s="1">
        <v>12.663835408148126</v>
      </c>
      <c r="C40" s="1">
        <v>5.5361653547913274</v>
      </c>
      <c r="D40">
        <f t="shared" si="0"/>
        <v>30.649126835591783</v>
      </c>
      <c r="E40">
        <v>100</v>
      </c>
      <c r="F40" s="6">
        <v>100</v>
      </c>
      <c r="G40" s="1">
        <v>1</v>
      </c>
    </row>
    <row r="41" spans="1:10" x14ac:dyDescent="0.25">
      <c r="A41" s="1">
        <v>11</v>
      </c>
      <c r="B41" s="1">
        <v>13.82081811409558</v>
      </c>
      <c r="C41" s="1">
        <v>-2.4208184955653067</v>
      </c>
      <c r="D41">
        <f t="shared" si="0"/>
        <v>5.8603621884710746</v>
      </c>
      <c r="E41">
        <v>110</v>
      </c>
      <c r="F41" s="6">
        <v>110</v>
      </c>
      <c r="G41" s="1">
        <v>0</v>
      </c>
    </row>
    <row r="42" spans="1:10" x14ac:dyDescent="0.25">
      <c r="A42" s="1">
        <v>12</v>
      </c>
      <c r="B42" s="1">
        <v>13.417708959438984</v>
      </c>
      <c r="C42" s="1">
        <v>-6.2177091501738477</v>
      </c>
      <c r="D42">
        <f t="shared" si="0"/>
        <v>38.659907076155591</v>
      </c>
      <c r="E42">
        <v>120</v>
      </c>
      <c r="F42" s="6">
        <v>120</v>
      </c>
      <c r="G42" s="1">
        <v>0</v>
      </c>
      <c r="J42" t="s">
        <v>131</v>
      </c>
    </row>
    <row r="43" spans="1:10" x14ac:dyDescent="0.25">
      <c r="A43" s="1">
        <v>13</v>
      </c>
      <c r="B43" s="1">
        <v>6.0737385031282063</v>
      </c>
      <c r="C43" s="1">
        <v>4.6262613061369304</v>
      </c>
      <c r="D43">
        <f t="shared" si="0"/>
        <v>21.402293672659777</v>
      </c>
      <c r="E43">
        <v>130</v>
      </c>
      <c r="F43" s="6">
        <v>130</v>
      </c>
      <c r="G43" s="1">
        <v>1</v>
      </c>
      <c r="J43" t="s">
        <v>132</v>
      </c>
    </row>
    <row r="44" spans="1:10" x14ac:dyDescent="0.25">
      <c r="A44" s="1">
        <v>14</v>
      </c>
      <c r="B44" s="1">
        <v>8.6742673042492235</v>
      </c>
      <c r="C44" s="1">
        <v>-1.8742671135143603</v>
      </c>
      <c r="D44">
        <f t="shared" si="0"/>
        <v>3.5128772128014516</v>
      </c>
      <c r="E44">
        <v>140</v>
      </c>
      <c r="F44" s="6">
        <v>140</v>
      </c>
      <c r="G44" s="1">
        <v>2</v>
      </c>
      <c r="J44" s="10" t="s">
        <v>133</v>
      </c>
    </row>
    <row r="45" spans="1:10" x14ac:dyDescent="0.25">
      <c r="A45" s="1">
        <v>15</v>
      </c>
      <c r="B45" s="1">
        <v>17.06299691339019</v>
      </c>
      <c r="C45" s="1">
        <v>7.0370034680795364</v>
      </c>
      <c r="D45">
        <f t="shared" si="0"/>
        <v>49.519417809763425</v>
      </c>
      <c r="E45">
        <v>150</v>
      </c>
      <c r="F45" s="6">
        <v>150</v>
      </c>
      <c r="G45" s="1">
        <v>0</v>
      </c>
      <c r="J45" t="s">
        <v>134</v>
      </c>
    </row>
    <row r="46" spans="1:10" x14ac:dyDescent="0.25">
      <c r="A46" s="1">
        <v>16</v>
      </c>
      <c r="B46" s="1">
        <v>20.324591720587676</v>
      </c>
      <c r="C46" s="1">
        <v>-4.1245909576482234</v>
      </c>
      <c r="D46">
        <f t="shared" si="0"/>
        <v>17.012250567913487</v>
      </c>
      <c r="E46">
        <v>160</v>
      </c>
      <c r="F46" s="6">
        <v>160</v>
      </c>
      <c r="G46" s="1">
        <v>0</v>
      </c>
    </row>
    <row r="47" spans="1:10" x14ac:dyDescent="0.25">
      <c r="A47" s="1">
        <v>17</v>
      </c>
      <c r="B47" s="1">
        <v>21.760613467708382</v>
      </c>
      <c r="C47" s="1">
        <v>0.63938615082189187</v>
      </c>
      <c r="D47">
        <f t="shared" si="0"/>
        <v>0.40881464986283506</v>
      </c>
      <c r="E47">
        <v>170</v>
      </c>
      <c r="F47" s="6">
        <v>170</v>
      </c>
      <c r="G47" s="1">
        <v>0</v>
      </c>
    </row>
    <row r="48" spans="1:10" x14ac:dyDescent="0.25">
      <c r="A48" s="1">
        <v>18</v>
      </c>
      <c r="B48" s="1">
        <v>21.806331611647277</v>
      </c>
      <c r="C48" s="1">
        <v>-7.1063318023821402</v>
      </c>
      <c r="D48">
        <f t="shared" si="0"/>
        <v>50.499951685547799</v>
      </c>
      <c r="E48">
        <v>180</v>
      </c>
      <c r="F48" s="6">
        <v>180</v>
      </c>
      <c r="G48" s="1">
        <v>1</v>
      </c>
      <c r="I48" s="12">
        <v>3</v>
      </c>
    </row>
    <row r="49" spans="1:11" x14ac:dyDescent="0.25">
      <c r="A49" s="1">
        <v>19</v>
      </c>
      <c r="B49" s="1">
        <v>18.028128205420497</v>
      </c>
      <c r="C49" s="1">
        <v>-6.6281285868902238</v>
      </c>
      <c r="D49">
        <f t="shared" si="0"/>
        <v>43.932088564351396</v>
      </c>
      <c r="E49">
        <v>190</v>
      </c>
      <c r="F49" s="6">
        <v>190</v>
      </c>
      <c r="G49" s="1">
        <v>0</v>
      </c>
    </row>
    <row r="50" spans="1:11" x14ac:dyDescent="0.25">
      <c r="A50" s="1">
        <v>20</v>
      </c>
      <c r="B50" s="1">
        <v>16.085520595146058</v>
      </c>
      <c r="C50" s="1">
        <v>-4.0855205951460576</v>
      </c>
      <c r="D50">
        <f t="shared" si="0"/>
        <v>16.691478533362595</v>
      </c>
      <c r="E50">
        <v>200</v>
      </c>
      <c r="F50" s="6">
        <v>200</v>
      </c>
      <c r="G50" s="1">
        <v>0</v>
      </c>
    </row>
    <row r="51" spans="1:11" x14ac:dyDescent="0.25">
      <c r="A51" s="1">
        <v>21</v>
      </c>
      <c r="B51" s="1">
        <v>21.24109715375878</v>
      </c>
      <c r="C51" s="1">
        <v>1.8589032277109467</v>
      </c>
      <c r="D51">
        <f t="shared" si="0"/>
        <v>3.4555212099941759</v>
      </c>
      <c r="E51">
        <v>210</v>
      </c>
      <c r="F51" s="6">
        <v>210</v>
      </c>
      <c r="G51" s="1">
        <v>0</v>
      </c>
    </row>
    <row r="52" spans="1:11" x14ac:dyDescent="0.25">
      <c r="A52" s="1">
        <v>22</v>
      </c>
      <c r="B52" s="1">
        <v>18.791355884990516</v>
      </c>
      <c r="C52" s="1">
        <v>5.2086441150094842</v>
      </c>
      <c r="D52">
        <f t="shared" si="0"/>
        <v>27.129973516822933</v>
      </c>
      <c r="E52">
        <v>220</v>
      </c>
      <c r="F52" s="6">
        <v>220</v>
      </c>
      <c r="G52" s="1">
        <v>0</v>
      </c>
    </row>
    <row r="53" spans="1:11" x14ac:dyDescent="0.25">
      <c r="A53" s="1">
        <v>23</v>
      </c>
      <c r="B53" s="1">
        <v>22.324868013842426</v>
      </c>
      <c r="C53" s="1">
        <v>1.5751316046878472</v>
      </c>
      <c r="D53">
        <f t="shared" si="0"/>
        <v>2.4810395720865124</v>
      </c>
      <c r="E53">
        <v>230</v>
      </c>
      <c r="F53" s="6">
        <v>230</v>
      </c>
      <c r="G53" s="1">
        <v>0</v>
      </c>
    </row>
    <row r="54" spans="1:11" x14ac:dyDescent="0.25">
      <c r="A54" s="1">
        <v>24</v>
      </c>
      <c r="B54" s="1">
        <v>7.1834909698571252</v>
      </c>
      <c r="C54" s="1">
        <v>-2.8834907791222619</v>
      </c>
      <c r="D54">
        <f t="shared" si="0"/>
        <v>8.3145190732831082</v>
      </c>
      <c r="E54">
        <v>240</v>
      </c>
      <c r="F54" s="6">
        <v>240</v>
      </c>
      <c r="G54" s="1">
        <v>0</v>
      </c>
    </row>
    <row r="55" spans="1:11" x14ac:dyDescent="0.25">
      <c r="A55" s="1">
        <v>25</v>
      </c>
      <c r="B55" s="1">
        <v>22.005472054797707</v>
      </c>
      <c r="C55" s="1">
        <v>-0.80547129185825384</v>
      </c>
      <c r="D55">
        <f t="shared" si="0"/>
        <v>0.64878400200780428</v>
      </c>
      <c r="E55">
        <v>250</v>
      </c>
      <c r="F55" s="6">
        <v>250</v>
      </c>
      <c r="G55" s="1">
        <v>1</v>
      </c>
    </row>
    <row r="56" spans="1:11" ht="15.75" thickBot="1" x14ac:dyDescent="0.3">
      <c r="A56" s="1">
        <v>26</v>
      </c>
      <c r="B56" s="1">
        <v>19.794788726199634</v>
      </c>
      <c r="C56" s="1">
        <v>-8.1947883447299077</v>
      </c>
      <c r="D56">
        <f t="shared" si="0"/>
        <v>67.154556014921141</v>
      </c>
      <c r="F56" s="2" t="s">
        <v>94</v>
      </c>
      <c r="G56" s="2">
        <v>1</v>
      </c>
    </row>
    <row r="57" spans="1:11" x14ac:dyDescent="0.25">
      <c r="A57" s="1">
        <v>27</v>
      </c>
      <c r="B57" s="1">
        <v>12.577691123596809</v>
      </c>
      <c r="C57" s="1">
        <v>3.1223086856683278</v>
      </c>
      <c r="D57">
        <f t="shared" si="0"/>
        <v>9.7488115285998802</v>
      </c>
    </row>
    <row r="58" spans="1:11" x14ac:dyDescent="0.25">
      <c r="A58" s="1">
        <v>28</v>
      </c>
      <c r="B58" s="1">
        <v>17.849150474874165</v>
      </c>
      <c r="C58" s="1">
        <v>-4.2491500934044382</v>
      </c>
      <c r="D58">
        <f t="shared" si="0"/>
        <v>18.055276516278944</v>
      </c>
    </row>
    <row r="59" spans="1:11" x14ac:dyDescent="0.25">
      <c r="A59" s="1">
        <v>29</v>
      </c>
      <c r="B59" s="1">
        <v>18.233904112341023</v>
      </c>
      <c r="C59" s="1">
        <v>1.2660958876589774</v>
      </c>
      <c r="D59">
        <f t="shared" si="0"/>
        <v>1.6029987967469739</v>
      </c>
    </row>
    <row r="60" spans="1:11" x14ac:dyDescent="0.25">
      <c r="A60" s="1">
        <v>30</v>
      </c>
      <c r="B60" s="1">
        <v>14.792720341158294</v>
      </c>
      <c r="C60" s="1">
        <v>7.6072792773719797</v>
      </c>
      <c r="D60">
        <f t="shared" si="0"/>
        <v>57.87069800393315</v>
      </c>
    </row>
    <row r="61" spans="1:11" x14ac:dyDescent="0.25">
      <c r="A61" s="1">
        <v>31</v>
      </c>
      <c r="B61" s="1">
        <v>20.747199250012496</v>
      </c>
      <c r="C61" s="1">
        <v>4.4528015129269569</v>
      </c>
      <c r="D61">
        <f t="shared" si="0"/>
        <v>19.827441313524595</v>
      </c>
    </row>
    <row r="62" spans="1:11" x14ac:dyDescent="0.25">
      <c r="A62" s="1">
        <v>32</v>
      </c>
      <c r="B62" s="1">
        <v>24.880986812183103</v>
      </c>
      <c r="C62" s="1">
        <v>5.119013187816897</v>
      </c>
      <c r="D62">
        <f t="shared" si="0"/>
        <v>26.204296017043308</v>
      </c>
    </row>
    <row r="63" spans="1:11" x14ac:dyDescent="0.25">
      <c r="A63" s="1">
        <v>33</v>
      </c>
      <c r="B63" s="1">
        <v>23.202767226184321</v>
      </c>
      <c r="C63" s="1">
        <v>6.7972327738156793</v>
      </c>
      <c r="D63">
        <f t="shared" si="0"/>
        <v>46.202373381433993</v>
      </c>
      <c r="J63" s="11"/>
      <c r="K63" s="9" t="s">
        <v>135</v>
      </c>
    </row>
    <row r="64" spans="1:11" x14ac:dyDescent="0.25">
      <c r="A64" s="1">
        <v>34</v>
      </c>
      <c r="B64" s="1">
        <v>20.588970775412736</v>
      </c>
      <c r="C64" s="1">
        <v>-4.9889703939430099</v>
      </c>
      <c r="D64">
        <f t="shared" si="0"/>
        <v>24.88982559163987</v>
      </c>
      <c r="J64" s="11"/>
      <c r="K64" s="9" t="s">
        <v>136</v>
      </c>
    </row>
    <row r="65" spans="1:4" x14ac:dyDescent="0.25">
      <c r="A65" s="1">
        <v>35</v>
      </c>
      <c r="B65" s="1">
        <v>21.000585348280389</v>
      </c>
      <c r="C65" s="1">
        <v>-2.400584966810662</v>
      </c>
      <c r="D65">
        <f t="shared" si="0"/>
        <v>5.7628081828773476</v>
      </c>
    </row>
    <row r="66" spans="1:4" x14ac:dyDescent="0.25">
      <c r="A66" s="1">
        <v>36</v>
      </c>
      <c r="B66" s="1">
        <v>21.961962464857365</v>
      </c>
      <c r="C66" s="1">
        <v>1.6380379166123618</v>
      </c>
      <c r="D66">
        <f t="shared" si="0"/>
        <v>2.6831682162597668</v>
      </c>
    </row>
    <row r="67" spans="1:4" x14ac:dyDescent="0.25">
      <c r="A67" s="1">
        <v>37</v>
      </c>
      <c r="B67" s="1">
        <v>31.707138258735938</v>
      </c>
      <c r="C67" s="1">
        <v>3.4928625042035151</v>
      </c>
      <c r="D67">
        <f t="shared" si="0"/>
        <v>12.200088473270851</v>
      </c>
    </row>
    <row r="68" spans="1:4" x14ac:dyDescent="0.25">
      <c r="A68" s="1">
        <v>38</v>
      </c>
      <c r="B68" s="1">
        <v>27.463173229963793</v>
      </c>
      <c r="C68" s="1">
        <v>-4.7631724670243401</v>
      </c>
      <c r="D68">
        <f t="shared" si="0"/>
        <v>22.687811950618737</v>
      </c>
    </row>
    <row r="69" spans="1:4" x14ac:dyDescent="0.25">
      <c r="A69" s="1">
        <v>39</v>
      </c>
      <c r="B69" s="1">
        <v>30.254416171693489</v>
      </c>
      <c r="C69" s="1">
        <v>-2.5544154087540356</v>
      </c>
      <c r="D69">
        <f t="shared" si="0"/>
        <v>6.525038080480047</v>
      </c>
    </row>
    <row r="70" spans="1:4" x14ac:dyDescent="0.25">
      <c r="A70" s="1">
        <v>40</v>
      </c>
      <c r="B70" s="1">
        <v>30.409121400203837</v>
      </c>
      <c r="C70" s="1">
        <v>11.690877073917257</v>
      </c>
      <c r="D70">
        <f t="shared" si="0"/>
        <v>136.67660675744412</v>
      </c>
    </row>
    <row r="71" spans="1:4" x14ac:dyDescent="0.25">
      <c r="A71" s="1">
        <v>41</v>
      </c>
      <c r="B71" s="1">
        <v>28.583281333984289</v>
      </c>
      <c r="C71" s="1">
        <v>15.616719428955165</v>
      </c>
      <c r="D71">
        <f t="shared" si="0"/>
        <v>243.88192572270572</v>
      </c>
    </row>
    <row r="72" spans="1:4" x14ac:dyDescent="0.25">
      <c r="A72" s="1">
        <v>42</v>
      </c>
      <c r="B72" s="1">
        <v>28.396488900890184</v>
      </c>
      <c r="C72" s="1">
        <v>-2.9964892823599101</v>
      </c>
      <c r="D72">
        <f t="shared" si="0"/>
        <v>8.9789480192978086</v>
      </c>
    </row>
    <row r="73" spans="1:4" x14ac:dyDescent="0.25">
      <c r="A73" s="1">
        <v>43</v>
      </c>
      <c r="B73" s="1">
        <v>22.281083046315899</v>
      </c>
      <c r="C73" s="1">
        <v>-7.6810826648461727</v>
      </c>
      <c r="D73">
        <f t="shared" si="0"/>
        <v>58.999030904200382</v>
      </c>
    </row>
    <row r="74" spans="1:4" x14ac:dyDescent="0.25">
      <c r="A74" s="1">
        <v>44</v>
      </c>
      <c r="B74" s="1">
        <v>26.037411058375703</v>
      </c>
      <c r="C74" s="1">
        <v>-9.537411058375703</v>
      </c>
      <c r="D74">
        <f t="shared" si="0"/>
        <v>90.962209696427152</v>
      </c>
    </row>
    <row r="75" spans="1:4" x14ac:dyDescent="0.25">
      <c r="A75" s="1">
        <v>45</v>
      </c>
      <c r="B75" s="1">
        <v>30.0486309511572</v>
      </c>
      <c r="C75" s="1">
        <v>15.9513690488428</v>
      </c>
      <c r="D75">
        <f t="shared" si="0"/>
        <v>254.44617453238004</v>
      </c>
    </row>
    <row r="76" spans="1:4" x14ac:dyDescent="0.25">
      <c r="A76" s="1">
        <v>46</v>
      </c>
      <c r="B76" s="1">
        <v>31.052422730954326</v>
      </c>
      <c r="C76" s="1">
        <v>-4.6524231124240529</v>
      </c>
      <c r="D76">
        <f t="shared" si="0"/>
        <v>21.645040817017513</v>
      </c>
    </row>
    <row r="77" spans="1:4" x14ac:dyDescent="0.25">
      <c r="A77" s="1">
        <v>47</v>
      </c>
      <c r="B77" s="1">
        <v>28.933740851846345</v>
      </c>
      <c r="C77" s="1">
        <v>-0.53374123331607137</v>
      </c>
      <c r="D77">
        <f t="shared" si="0"/>
        <v>0.28487970414176095</v>
      </c>
    </row>
    <row r="78" spans="1:4" x14ac:dyDescent="0.25">
      <c r="A78" s="1">
        <v>48</v>
      </c>
      <c r="B78" s="1">
        <v>32.969673024035401</v>
      </c>
      <c r="C78" s="1">
        <v>13.230327738904052</v>
      </c>
      <c r="D78">
        <f t="shared" si="0"/>
        <v>175.041572078814</v>
      </c>
    </row>
    <row r="79" spans="1:4" x14ac:dyDescent="0.25">
      <c r="A79" s="1">
        <v>49</v>
      </c>
      <c r="B79" s="1">
        <v>37.698218862971984</v>
      </c>
      <c r="C79" s="1">
        <v>-6.6982188629719843</v>
      </c>
      <c r="D79">
        <f t="shared" si="0"/>
        <v>44.8661359362737</v>
      </c>
    </row>
    <row r="80" spans="1:4" ht="15.75" thickBot="1" x14ac:dyDescent="0.3">
      <c r="A80" s="2">
        <v>50</v>
      </c>
      <c r="B80" s="2">
        <v>37.546877788019266</v>
      </c>
      <c r="C80" s="2">
        <v>-11.346877025079813</v>
      </c>
      <c r="D80">
        <f t="shared" si="0"/>
        <v>128.75161822228409</v>
      </c>
    </row>
  </sheetData>
  <sortState ref="F31:F55">
    <sortCondition ref="F31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opLeftCell="A16" workbookViewId="0">
      <selection activeCell="K29" sqref="K29"/>
    </sheetView>
  </sheetViews>
  <sheetFormatPr defaultRowHeight="15" x14ac:dyDescent="0.25"/>
  <cols>
    <col min="2" max="2" width="18" bestFit="1" customWidth="1"/>
    <col min="3" max="3" width="14.5703125" bestFit="1" customWidth="1"/>
    <col min="4" max="4" width="17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59</v>
      </c>
    </row>
    <row r="2" spans="1:9" ht="15.75" thickBot="1" x14ac:dyDescent="0.3">
      <c r="I2" t="s">
        <v>97</v>
      </c>
    </row>
    <row r="3" spans="1:9" x14ac:dyDescent="0.25">
      <c r="A3" s="4" t="s">
        <v>60</v>
      </c>
      <c r="B3" s="4"/>
      <c r="I3" t="s">
        <v>96</v>
      </c>
    </row>
    <row r="4" spans="1:9" x14ac:dyDescent="0.25">
      <c r="A4" s="1" t="s">
        <v>61</v>
      </c>
      <c r="B4" s="1">
        <v>0.67808441984221646</v>
      </c>
    </row>
    <row r="5" spans="1:9" x14ac:dyDescent="0.25">
      <c r="A5" s="1" t="s">
        <v>62</v>
      </c>
      <c r="B5" s="1">
        <v>0.45979848043275534</v>
      </c>
    </row>
    <row r="6" spans="1:9" x14ac:dyDescent="0.25">
      <c r="A6" s="1" t="s">
        <v>63</v>
      </c>
      <c r="B6" s="1">
        <v>0.43681118172776623</v>
      </c>
    </row>
    <row r="7" spans="1:9" x14ac:dyDescent="0.25">
      <c r="A7" s="1" t="s">
        <v>64</v>
      </c>
      <c r="B7" s="1">
        <v>7.5485901348776769</v>
      </c>
    </row>
    <row r="8" spans="1:9" ht="15.75" thickBot="1" x14ac:dyDescent="0.3">
      <c r="A8" s="2" t="s">
        <v>65</v>
      </c>
      <c r="B8" s="2">
        <v>50</v>
      </c>
    </row>
    <row r="10" spans="1:9" ht="15.75" thickBot="1" x14ac:dyDescent="0.3">
      <c r="A10" t="s">
        <v>66</v>
      </c>
    </row>
    <row r="11" spans="1:9" x14ac:dyDescent="0.25">
      <c r="A11" s="3"/>
      <c r="B11" s="3" t="s">
        <v>71</v>
      </c>
      <c r="C11" s="3" t="s">
        <v>72</v>
      </c>
      <c r="D11" s="3" t="s">
        <v>73</v>
      </c>
      <c r="E11" s="3" t="s">
        <v>74</v>
      </c>
      <c r="F11" s="3" t="s">
        <v>75</v>
      </c>
    </row>
    <row r="12" spans="1:9" x14ac:dyDescent="0.25">
      <c r="A12" s="1" t="s">
        <v>67</v>
      </c>
      <c r="B12" s="1">
        <v>2</v>
      </c>
      <c r="C12" s="1">
        <v>2279.5088277280051</v>
      </c>
      <c r="D12" s="1">
        <v>1139.7544138640026</v>
      </c>
      <c r="E12" s="1">
        <v>20.002284145416407</v>
      </c>
      <c r="F12" s="1">
        <v>5.1887331425939314E-7</v>
      </c>
    </row>
    <row r="13" spans="1:9" x14ac:dyDescent="0.25">
      <c r="A13" s="1" t="s">
        <v>68</v>
      </c>
      <c r="B13" s="1">
        <v>47</v>
      </c>
      <c r="C13" s="1">
        <v>2678.1170121455111</v>
      </c>
      <c r="D13" s="1">
        <v>56.981213024372579</v>
      </c>
      <c r="E13" s="1"/>
      <c r="F13" s="1"/>
    </row>
    <row r="14" spans="1:9" ht="15.75" thickBot="1" x14ac:dyDescent="0.3">
      <c r="A14" s="2" t="s">
        <v>69</v>
      </c>
      <c r="B14" s="2">
        <v>49</v>
      </c>
      <c r="C14" s="2">
        <v>4957.6258398735163</v>
      </c>
      <c r="D14" s="2"/>
      <c r="E14" s="2"/>
      <c r="F14" s="2"/>
    </row>
    <row r="15" spans="1:9" ht="15.75" thickBot="1" x14ac:dyDescent="0.3"/>
    <row r="16" spans="1:9" x14ac:dyDescent="0.25">
      <c r="A16" s="3"/>
      <c r="B16" s="3" t="s">
        <v>76</v>
      </c>
      <c r="C16" s="3" t="s">
        <v>64</v>
      </c>
      <c r="D16" s="3" t="s">
        <v>77</v>
      </c>
      <c r="E16" s="3" t="s">
        <v>78</v>
      </c>
      <c r="F16" s="3" t="s">
        <v>79</v>
      </c>
      <c r="G16" s="3" t="s">
        <v>80</v>
      </c>
      <c r="H16" s="3" t="s">
        <v>81</v>
      </c>
      <c r="I16" s="3" t="s">
        <v>82</v>
      </c>
    </row>
    <row r="17" spans="1:9" x14ac:dyDescent="0.25">
      <c r="A17" s="1" t="s">
        <v>70</v>
      </c>
      <c r="B17" s="1">
        <v>-14.999247676260488</v>
      </c>
      <c r="C17" s="1">
        <v>8.8310649951219276</v>
      </c>
      <c r="D17" s="1">
        <v>-1.6984641925459409</v>
      </c>
      <c r="E17" s="1">
        <v>9.6031972715534625E-2</v>
      </c>
      <c r="F17" s="1">
        <v>-32.765058906328036</v>
      </c>
      <c r="G17" s="1">
        <v>2.7665635538070603</v>
      </c>
      <c r="H17" s="1">
        <v>-32.765058906328036</v>
      </c>
      <c r="I17" s="1">
        <v>2.7665635538070603</v>
      </c>
    </row>
    <row r="18" spans="1:9" x14ac:dyDescent="0.25">
      <c r="A18" s="1" t="s">
        <v>7</v>
      </c>
      <c r="B18" s="1">
        <v>2.5469059967655112E-3</v>
      </c>
      <c r="C18" s="1">
        <v>4.0268240513400937E-4</v>
      </c>
      <c r="D18" s="1">
        <v>6.3248504635257703</v>
      </c>
      <c r="E18" s="1">
        <v>8.6613292028584169E-8</v>
      </c>
      <c r="F18" s="1">
        <v>1.736813488191281E-3</v>
      </c>
      <c r="G18" s="1">
        <v>3.3569985053397413E-3</v>
      </c>
      <c r="H18" s="1">
        <v>1.736813488191281E-3</v>
      </c>
      <c r="I18" s="1">
        <v>3.3569985053397413E-3</v>
      </c>
    </row>
    <row r="19" spans="1:9" ht="15.75" thickBot="1" x14ac:dyDescent="0.3">
      <c r="A19" s="2" t="s">
        <v>8</v>
      </c>
      <c r="B19" s="2">
        <v>-4.3795474950256041E-2</v>
      </c>
      <c r="C19" s="2">
        <v>2.3209085723486813E-2</v>
      </c>
      <c r="D19" s="2">
        <v>-1.8869969921278069</v>
      </c>
      <c r="E19" s="2">
        <v>6.5345744685546048E-2</v>
      </c>
      <c r="F19" s="2">
        <v>-9.0486132986821594E-2</v>
      </c>
      <c r="G19" s="2">
        <v>2.8951830863095177E-3</v>
      </c>
      <c r="H19" s="2">
        <v>-9.0486132986821594E-2</v>
      </c>
      <c r="I19" s="2">
        <v>2.8951830863095177E-3</v>
      </c>
    </row>
    <row r="23" spans="1:9" x14ac:dyDescent="0.25">
      <c r="A23" t="s">
        <v>83</v>
      </c>
    </row>
    <row r="24" spans="1:9" ht="15.75" thickBot="1" x14ac:dyDescent="0.3"/>
    <row r="25" spans="1:9" x14ac:dyDescent="0.25">
      <c r="A25" s="3" t="s">
        <v>84</v>
      </c>
      <c r="B25" s="3" t="s">
        <v>85</v>
      </c>
      <c r="C25" s="3" t="s">
        <v>86</v>
      </c>
      <c r="D25" s="5" t="s">
        <v>98</v>
      </c>
      <c r="E25" t="s">
        <v>7</v>
      </c>
      <c r="F25" t="s">
        <v>8</v>
      </c>
      <c r="G25" s="5" t="s">
        <v>99</v>
      </c>
      <c r="H25" s="5" t="s">
        <v>100</v>
      </c>
      <c r="I25" s="5" t="s">
        <v>101</v>
      </c>
    </row>
    <row r="26" spans="1:9" x14ac:dyDescent="0.25">
      <c r="A26" s="1">
        <v>1</v>
      </c>
      <c r="B26" s="1">
        <v>9.6546409829258906</v>
      </c>
      <c r="C26" s="1">
        <v>2.7453586356043829</v>
      </c>
      <c r="D26">
        <f>C26^2</f>
        <v>7.5369940380875589</v>
      </c>
      <c r="E26">
        <v>14082</v>
      </c>
      <c r="F26">
        <v>256</v>
      </c>
      <c r="G26">
        <f>E26^2</f>
        <v>198302724</v>
      </c>
      <c r="H26">
        <f>F26^2</f>
        <v>65536</v>
      </c>
      <c r="I26">
        <f>E26*F26</f>
        <v>3604992</v>
      </c>
    </row>
    <row r="27" spans="1:9" x14ac:dyDescent="0.25">
      <c r="A27" s="1">
        <v>2</v>
      </c>
      <c r="B27" s="1">
        <v>9.8307275382557826</v>
      </c>
      <c r="C27" s="1">
        <v>7.8692732246836705</v>
      </c>
      <c r="D27">
        <f t="shared" ref="D27:D75" si="0">C27^2</f>
        <v>61.925461084723331</v>
      </c>
      <c r="E27">
        <v>15458</v>
      </c>
      <c r="F27">
        <v>332</v>
      </c>
      <c r="G27">
        <f t="shared" ref="G27:G75" si="1">E27^2</f>
        <v>238949764</v>
      </c>
      <c r="H27">
        <f t="shared" ref="H27:H75" si="2">F27^2</f>
        <v>110224</v>
      </c>
      <c r="I27">
        <f t="shared" ref="I27:I75" si="3">E27*F27</f>
        <v>5132056</v>
      </c>
    </row>
    <row r="28" spans="1:9" x14ac:dyDescent="0.25">
      <c r="A28" s="1">
        <v>3</v>
      </c>
      <c r="B28" s="1">
        <v>11.612667876192516</v>
      </c>
      <c r="C28" s="1">
        <v>-2.3126676854576527</v>
      </c>
      <c r="D28">
        <f t="shared" si="0"/>
        <v>5.3484318233600563</v>
      </c>
      <c r="E28">
        <v>15573</v>
      </c>
      <c r="F28">
        <v>298</v>
      </c>
      <c r="G28">
        <f t="shared" si="1"/>
        <v>242518329</v>
      </c>
      <c r="H28">
        <f t="shared" si="2"/>
        <v>88804</v>
      </c>
      <c r="I28">
        <f t="shared" si="3"/>
        <v>4640754</v>
      </c>
    </row>
    <row r="29" spans="1:9" x14ac:dyDescent="0.25">
      <c r="A29" s="1">
        <v>4</v>
      </c>
      <c r="B29" s="1">
        <v>13.734727848773691</v>
      </c>
      <c r="C29" s="1">
        <v>-6.0347280395085541</v>
      </c>
      <c r="D29">
        <f t="shared" si="0"/>
        <v>36.417942510830756</v>
      </c>
      <c r="E29">
        <v>15598</v>
      </c>
      <c r="F29">
        <v>251</v>
      </c>
      <c r="G29">
        <f t="shared" si="1"/>
        <v>243297604</v>
      </c>
      <c r="H29">
        <f t="shared" si="2"/>
        <v>63001</v>
      </c>
      <c r="I29">
        <f t="shared" si="3"/>
        <v>3915098</v>
      </c>
    </row>
    <row r="30" spans="1:9" x14ac:dyDescent="0.25">
      <c r="A30" s="1">
        <v>5</v>
      </c>
      <c r="B30" s="1">
        <v>13.960349795504781</v>
      </c>
      <c r="C30" s="1">
        <v>-0.46034979550478106</v>
      </c>
      <c r="D30">
        <f t="shared" si="0"/>
        <v>0.21192193422129374</v>
      </c>
      <c r="E30">
        <v>15635</v>
      </c>
      <c r="F30">
        <v>248</v>
      </c>
      <c r="G30">
        <f t="shared" si="1"/>
        <v>244453225</v>
      </c>
      <c r="H30">
        <f t="shared" si="2"/>
        <v>61504</v>
      </c>
      <c r="I30">
        <f t="shared" si="3"/>
        <v>3877480</v>
      </c>
    </row>
    <row r="31" spans="1:9" x14ac:dyDescent="0.25">
      <c r="A31" s="1">
        <v>6</v>
      </c>
      <c r="B31" s="1">
        <v>15.590143469552494</v>
      </c>
      <c r="C31" s="1">
        <v>-2.1901438510222206</v>
      </c>
      <c r="D31">
        <f t="shared" si="0"/>
        <v>4.7967300881704427</v>
      </c>
      <c r="E31">
        <v>15931</v>
      </c>
      <c r="F31">
        <v>228</v>
      </c>
      <c r="G31">
        <f t="shared" si="1"/>
        <v>253796761</v>
      </c>
      <c r="H31">
        <f t="shared" si="2"/>
        <v>51984</v>
      </c>
      <c r="I31">
        <f t="shared" si="3"/>
        <v>3632268</v>
      </c>
    </row>
    <row r="32" spans="1:9" x14ac:dyDescent="0.25">
      <c r="A32" s="1">
        <v>7</v>
      </c>
      <c r="B32" s="1">
        <v>13.502913657827214</v>
      </c>
      <c r="C32" s="1">
        <v>0.6970861514379223</v>
      </c>
      <c r="D32">
        <f t="shared" si="0"/>
        <v>0.48592910252653393</v>
      </c>
      <c r="E32">
        <v>16212</v>
      </c>
      <c r="F32">
        <v>292</v>
      </c>
      <c r="G32">
        <f t="shared" si="1"/>
        <v>262828944</v>
      </c>
      <c r="H32">
        <f t="shared" si="2"/>
        <v>85264</v>
      </c>
      <c r="I32">
        <f t="shared" si="3"/>
        <v>4733904</v>
      </c>
    </row>
    <row r="33" spans="1:9" x14ac:dyDescent="0.25">
      <c r="A33" s="1">
        <v>8</v>
      </c>
      <c r="B33" s="1">
        <v>11.920684674619228</v>
      </c>
      <c r="C33" s="1">
        <v>6.2793160883202255</v>
      </c>
      <c r="D33">
        <f t="shared" si="0"/>
        <v>39.42981053703722</v>
      </c>
      <c r="E33">
        <v>16227</v>
      </c>
      <c r="F33">
        <v>329</v>
      </c>
      <c r="G33">
        <f t="shared" si="1"/>
        <v>263315529</v>
      </c>
      <c r="H33">
        <f t="shared" si="2"/>
        <v>108241</v>
      </c>
      <c r="I33">
        <f t="shared" si="3"/>
        <v>5338683</v>
      </c>
    </row>
    <row r="34" spans="1:9" x14ac:dyDescent="0.25">
      <c r="A34" s="1">
        <v>9</v>
      </c>
      <c r="B34" s="1">
        <v>14.514420329607255</v>
      </c>
      <c r="C34" s="1">
        <v>-2.0144203296072547</v>
      </c>
      <c r="D34">
        <f t="shared" si="0"/>
        <v>4.0578892643350004</v>
      </c>
      <c r="E34">
        <v>16420</v>
      </c>
      <c r="F34">
        <v>281</v>
      </c>
      <c r="G34">
        <f t="shared" si="1"/>
        <v>269616400</v>
      </c>
      <c r="H34">
        <f t="shared" si="2"/>
        <v>78961</v>
      </c>
      <c r="I34">
        <f t="shared" si="3"/>
        <v>4614020</v>
      </c>
    </row>
    <row r="35" spans="1:9" x14ac:dyDescent="0.25">
      <c r="A35" s="1">
        <v>10</v>
      </c>
      <c r="B35" s="1">
        <v>15.168364015829642</v>
      </c>
      <c r="C35" s="1">
        <v>3.0316367471098111</v>
      </c>
      <c r="D35">
        <f t="shared" si="0"/>
        <v>9.1908213664265563</v>
      </c>
      <c r="E35">
        <v>16522</v>
      </c>
      <c r="F35">
        <v>272</v>
      </c>
      <c r="G35">
        <f t="shared" si="1"/>
        <v>272976484</v>
      </c>
      <c r="H35">
        <f t="shared" si="2"/>
        <v>73984</v>
      </c>
      <c r="I35">
        <f t="shared" si="3"/>
        <v>4493984</v>
      </c>
    </row>
    <row r="36" spans="1:9" x14ac:dyDescent="0.25">
      <c r="A36" s="1">
        <v>11</v>
      </c>
      <c r="B36" s="1">
        <v>13.081462654197949</v>
      </c>
      <c r="C36" s="1">
        <v>-1.6814630356676759</v>
      </c>
      <c r="D36">
        <f t="shared" si="0"/>
        <v>2.8273179403167559</v>
      </c>
      <c r="E36">
        <v>16528</v>
      </c>
      <c r="F36">
        <v>320</v>
      </c>
      <c r="G36">
        <f t="shared" si="1"/>
        <v>273174784</v>
      </c>
      <c r="H36">
        <f t="shared" si="2"/>
        <v>102400</v>
      </c>
      <c r="I36">
        <f t="shared" si="3"/>
        <v>5288960</v>
      </c>
    </row>
    <row r="37" spans="1:9" x14ac:dyDescent="0.25">
      <c r="A37" s="1">
        <v>12</v>
      </c>
      <c r="B37" s="1">
        <v>14.134161353960929</v>
      </c>
      <c r="C37" s="1">
        <v>-6.934161544695792</v>
      </c>
      <c r="D37">
        <f t="shared" si="0"/>
        <v>48.082596327937935</v>
      </c>
      <c r="E37">
        <v>16649</v>
      </c>
      <c r="F37">
        <v>303</v>
      </c>
      <c r="G37">
        <f t="shared" si="1"/>
        <v>277189201</v>
      </c>
      <c r="H37">
        <f t="shared" si="2"/>
        <v>91809</v>
      </c>
      <c r="I37">
        <f t="shared" si="3"/>
        <v>5044647</v>
      </c>
    </row>
    <row r="38" spans="1:9" x14ac:dyDescent="0.25">
      <c r="A38" s="1">
        <v>13</v>
      </c>
      <c r="B38" s="1">
        <v>12.216080025003208</v>
      </c>
      <c r="C38" s="1">
        <v>-1.5160802157380715</v>
      </c>
      <c r="D38">
        <f t="shared" si="0"/>
        <v>2.2984992205523973</v>
      </c>
      <c r="E38">
        <v>17048</v>
      </c>
      <c r="F38">
        <v>370</v>
      </c>
      <c r="G38">
        <f t="shared" si="1"/>
        <v>290634304</v>
      </c>
      <c r="H38">
        <f t="shared" si="2"/>
        <v>136900</v>
      </c>
      <c r="I38">
        <f t="shared" si="3"/>
        <v>6307760</v>
      </c>
    </row>
    <row r="39" spans="1:9" x14ac:dyDescent="0.25">
      <c r="A39" s="1">
        <v>14</v>
      </c>
      <c r="B39" s="1">
        <v>11.28425167601036</v>
      </c>
      <c r="C39" s="1">
        <v>-4.4842514852754967</v>
      </c>
      <c r="D39">
        <f t="shared" si="0"/>
        <v>20.108511383195498</v>
      </c>
      <c r="E39">
        <v>17198</v>
      </c>
      <c r="F39">
        <v>400</v>
      </c>
      <c r="G39">
        <f t="shared" si="1"/>
        <v>295771204</v>
      </c>
      <c r="H39">
        <f t="shared" si="2"/>
        <v>160000</v>
      </c>
      <c r="I39">
        <f t="shared" si="3"/>
        <v>6879200</v>
      </c>
    </row>
    <row r="40" spans="1:9" x14ac:dyDescent="0.25">
      <c r="A40" s="1">
        <v>15</v>
      </c>
      <c r="B40" s="1">
        <v>18.414390310842421</v>
      </c>
      <c r="C40" s="1">
        <v>5.6856100706273054</v>
      </c>
      <c r="D40">
        <f t="shared" si="0"/>
        <v>32.326161875218631</v>
      </c>
      <c r="E40">
        <v>17401</v>
      </c>
      <c r="F40">
        <v>249</v>
      </c>
      <c r="G40">
        <f t="shared" si="1"/>
        <v>302794801</v>
      </c>
      <c r="H40">
        <f t="shared" si="2"/>
        <v>62001</v>
      </c>
      <c r="I40">
        <f t="shared" si="3"/>
        <v>4332849</v>
      </c>
    </row>
    <row r="41" spans="1:9" x14ac:dyDescent="0.25">
      <c r="A41" s="1">
        <v>16</v>
      </c>
      <c r="B41" s="1">
        <v>16.876126425496349</v>
      </c>
      <c r="C41" s="1">
        <v>-0.67612566255689543</v>
      </c>
      <c r="D41">
        <f t="shared" si="0"/>
        <v>0.45714591156800083</v>
      </c>
      <c r="E41">
        <v>17674</v>
      </c>
      <c r="F41">
        <v>300</v>
      </c>
      <c r="G41">
        <f t="shared" si="1"/>
        <v>312370276</v>
      </c>
      <c r="H41">
        <f t="shared" si="2"/>
        <v>90000</v>
      </c>
      <c r="I41">
        <f t="shared" si="3"/>
        <v>5302200</v>
      </c>
    </row>
    <row r="42" spans="1:9" x14ac:dyDescent="0.25">
      <c r="A42" s="1">
        <v>17</v>
      </c>
      <c r="B42" s="1">
        <v>17.751650933437332</v>
      </c>
      <c r="C42" s="1">
        <v>4.648348685092941</v>
      </c>
      <c r="D42">
        <f t="shared" si="0"/>
        <v>21.607145498205274</v>
      </c>
      <c r="E42">
        <v>17863</v>
      </c>
      <c r="F42">
        <v>291</v>
      </c>
      <c r="G42">
        <f t="shared" si="1"/>
        <v>319086769</v>
      </c>
      <c r="H42">
        <f t="shared" si="2"/>
        <v>84681</v>
      </c>
      <c r="I42">
        <f t="shared" si="3"/>
        <v>5198133</v>
      </c>
    </row>
    <row r="43" spans="1:9" x14ac:dyDescent="0.25">
      <c r="A43" s="1">
        <v>18</v>
      </c>
      <c r="B43" s="1">
        <v>16.895290159307507</v>
      </c>
      <c r="C43" s="1">
        <v>-2.1952903500423702</v>
      </c>
      <c r="D43">
        <f t="shared" si="0"/>
        <v>4.8192997209891519</v>
      </c>
      <c r="E43">
        <v>18163</v>
      </c>
      <c r="F43">
        <v>328</v>
      </c>
      <c r="G43">
        <f t="shared" si="1"/>
        <v>329894569</v>
      </c>
      <c r="H43">
        <f t="shared" si="2"/>
        <v>107584</v>
      </c>
      <c r="I43">
        <f t="shared" si="3"/>
        <v>5957464</v>
      </c>
    </row>
    <row r="44" spans="1:9" x14ac:dyDescent="0.25">
      <c r="A44" s="1">
        <v>19</v>
      </c>
      <c r="B44" s="1">
        <v>19.282726428557538</v>
      </c>
      <c r="C44" s="1">
        <v>-7.8827268100272647</v>
      </c>
      <c r="D44">
        <f t="shared" si="0"/>
        <v>62.137381961522614</v>
      </c>
      <c r="E44">
        <v>18275</v>
      </c>
      <c r="F44">
        <v>280</v>
      </c>
      <c r="G44">
        <f t="shared" si="1"/>
        <v>333975625</v>
      </c>
      <c r="H44">
        <f t="shared" si="2"/>
        <v>78400</v>
      </c>
      <c r="I44">
        <f t="shared" si="3"/>
        <v>5117000</v>
      </c>
    </row>
    <row r="45" spans="1:9" x14ac:dyDescent="0.25">
      <c r="A45" s="1">
        <v>20</v>
      </c>
      <c r="B45" s="1">
        <v>19.16413107466115</v>
      </c>
      <c r="C45" s="1">
        <v>-7.1641310746611495</v>
      </c>
      <c r="D45">
        <f t="shared" si="0"/>
        <v>51.32477405492552</v>
      </c>
      <c r="E45">
        <v>18366</v>
      </c>
      <c r="F45">
        <v>288</v>
      </c>
      <c r="G45">
        <f t="shared" si="1"/>
        <v>337309956</v>
      </c>
      <c r="H45">
        <f t="shared" si="2"/>
        <v>82944</v>
      </c>
      <c r="I45">
        <f t="shared" si="3"/>
        <v>5289408</v>
      </c>
    </row>
    <row r="46" spans="1:9" x14ac:dyDescent="0.25">
      <c r="A46" s="1">
        <v>21</v>
      </c>
      <c r="B46" s="1">
        <v>20.702621123889436</v>
      </c>
      <c r="C46" s="1">
        <v>2.3973792575802904</v>
      </c>
      <c r="D46">
        <f t="shared" si="0"/>
        <v>5.7474273046762239</v>
      </c>
      <c r="E46">
        <v>18437</v>
      </c>
      <c r="F46">
        <v>257</v>
      </c>
      <c r="G46">
        <f t="shared" si="1"/>
        <v>339922969</v>
      </c>
      <c r="H46">
        <f t="shared" si="2"/>
        <v>66049</v>
      </c>
      <c r="I46">
        <f t="shared" si="3"/>
        <v>4738309</v>
      </c>
    </row>
    <row r="47" spans="1:9" x14ac:dyDescent="0.25">
      <c r="A47" s="1">
        <v>22</v>
      </c>
      <c r="B47" s="1">
        <v>18.272555148611303</v>
      </c>
      <c r="C47" s="1">
        <v>5.7274448513886966</v>
      </c>
      <c r="D47">
        <f t="shared" si="0"/>
        <v>32.803624525698886</v>
      </c>
      <c r="E47">
        <v>18549</v>
      </c>
      <c r="F47">
        <v>319</v>
      </c>
      <c r="G47">
        <f t="shared" si="1"/>
        <v>344065401</v>
      </c>
      <c r="H47">
        <f t="shared" si="2"/>
        <v>101761</v>
      </c>
      <c r="I47">
        <f t="shared" si="3"/>
        <v>5917131</v>
      </c>
    </row>
    <row r="48" spans="1:9" x14ac:dyDescent="0.25">
      <c r="A48" s="1">
        <v>23</v>
      </c>
      <c r="B48" s="1">
        <v>21.524660605898355</v>
      </c>
      <c r="C48" s="1">
        <v>2.3753390126319189</v>
      </c>
      <c r="D48">
        <f t="shared" si="0"/>
        <v>5.6422354249311795</v>
      </c>
      <c r="E48">
        <v>18605</v>
      </c>
      <c r="F48">
        <v>248</v>
      </c>
      <c r="G48">
        <f t="shared" si="1"/>
        <v>346146025</v>
      </c>
      <c r="H48">
        <f t="shared" si="2"/>
        <v>61504</v>
      </c>
      <c r="I48">
        <f t="shared" si="3"/>
        <v>4614040</v>
      </c>
    </row>
    <row r="49" spans="1:9" x14ac:dyDescent="0.25">
      <c r="A49" s="1">
        <v>24</v>
      </c>
      <c r="B49" s="1">
        <v>15.897468418280969</v>
      </c>
      <c r="C49" s="1">
        <v>-11.597468227546106</v>
      </c>
      <c r="D49">
        <f t="shared" si="0"/>
        <v>134.50126928894142</v>
      </c>
      <c r="E49">
        <v>18631</v>
      </c>
      <c r="F49">
        <v>378</v>
      </c>
      <c r="G49">
        <f t="shared" si="1"/>
        <v>347114161</v>
      </c>
      <c r="H49">
        <f t="shared" si="2"/>
        <v>142884</v>
      </c>
      <c r="I49">
        <f t="shared" si="3"/>
        <v>7042518</v>
      </c>
    </row>
    <row r="50" spans="1:9" x14ac:dyDescent="0.25">
      <c r="A50" s="1">
        <v>25</v>
      </c>
      <c r="B50" s="1">
        <v>20.77465872868633</v>
      </c>
      <c r="C50" s="1">
        <v>0.42534203425312356</v>
      </c>
      <c r="D50">
        <f t="shared" si="0"/>
        <v>0.18091584610258532</v>
      </c>
      <c r="E50">
        <v>18792</v>
      </c>
      <c r="F50">
        <v>276</v>
      </c>
      <c r="G50">
        <f t="shared" si="1"/>
        <v>353139264</v>
      </c>
      <c r="H50">
        <f t="shared" si="2"/>
        <v>76176</v>
      </c>
      <c r="I50">
        <f t="shared" si="3"/>
        <v>5186592</v>
      </c>
    </row>
    <row r="51" spans="1:9" x14ac:dyDescent="0.25">
      <c r="A51" s="1">
        <v>26</v>
      </c>
      <c r="B51" s="1">
        <v>18.074733799692154</v>
      </c>
      <c r="C51" s="1">
        <v>-6.4747334182224279</v>
      </c>
      <c r="D51">
        <f t="shared" si="0"/>
        <v>41.922172837046283</v>
      </c>
      <c r="E51">
        <v>18970</v>
      </c>
      <c r="F51">
        <v>348</v>
      </c>
      <c r="G51">
        <f t="shared" si="1"/>
        <v>359860900</v>
      </c>
      <c r="H51">
        <f t="shared" si="2"/>
        <v>121104</v>
      </c>
      <c r="I51">
        <f t="shared" si="3"/>
        <v>6601560</v>
      </c>
    </row>
    <row r="52" spans="1:9" x14ac:dyDescent="0.25">
      <c r="A52" s="1">
        <v>27</v>
      </c>
      <c r="B52" s="1">
        <v>21.106809195246885</v>
      </c>
      <c r="C52" s="1">
        <v>-5.4068093859817488</v>
      </c>
      <c r="D52">
        <f t="shared" si="0"/>
        <v>29.233587736340336</v>
      </c>
      <c r="E52">
        <v>18974</v>
      </c>
      <c r="F52">
        <v>279</v>
      </c>
      <c r="G52">
        <f t="shared" si="1"/>
        <v>360012676</v>
      </c>
      <c r="H52">
        <f t="shared" si="2"/>
        <v>77841</v>
      </c>
      <c r="I52">
        <f t="shared" si="3"/>
        <v>5293746</v>
      </c>
    </row>
    <row r="53" spans="1:9" x14ac:dyDescent="0.25">
      <c r="A53" s="1">
        <v>28</v>
      </c>
      <c r="B53" s="1">
        <v>21.401197603890648</v>
      </c>
      <c r="C53" s="1">
        <v>-7.801197222420921</v>
      </c>
      <c r="D53">
        <f t="shared" si="0"/>
        <v>60.858678103107891</v>
      </c>
      <c r="E53">
        <v>19038</v>
      </c>
      <c r="F53">
        <v>276</v>
      </c>
      <c r="G53">
        <f t="shared" si="1"/>
        <v>362445444</v>
      </c>
      <c r="H53">
        <f t="shared" si="2"/>
        <v>76176</v>
      </c>
      <c r="I53">
        <f t="shared" si="3"/>
        <v>5254488</v>
      </c>
    </row>
    <row r="54" spans="1:9" x14ac:dyDescent="0.25">
      <c r="A54" s="1">
        <v>29</v>
      </c>
      <c r="B54" s="1">
        <v>20.442790966978549</v>
      </c>
      <c r="C54" s="1">
        <v>-0.94279096697854925</v>
      </c>
      <c r="D54">
        <f t="shared" si="0"/>
        <v>0.88885480741634793</v>
      </c>
      <c r="E54">
        <v>19040</v>
      </c>
      <c r="F54">
        <v>298</v>
      </c>
      <c r="G54">
        <f t="shared" si="1"/>
        <v>362521600</v>
      </c>
      <c r="H54">
        <f t="shared" si="2"/>
        <v>88804</v>
      </c>
      <c r="I54">
        <f t="shared" si="3"/>
        <v>5673920</v>
      </c>
    </row>
    <row r="55" spans="1:9" x14ac:dyDescent="0.25">
      <c r="A55" s="1">
        <v>30</v>
      </c>
      <c r="B55" s="1">
        <v>19.487157399945421</v>
      </c>
      <c r="C55" s="1">
        <v>2.9128422185848528</v>
      </c>
      <c r="D55">
        <f t="shared" si="0"/>
        <v>8.4846497903703266</v>
      </c>
      <c r="E55">
        <v>19387</v>
      </c>
      <c r="F55">
        <v>340</v>
      </c>
      <c r="G55">
        <f t="shared" si="1"/>
        <v>375855769</v>
      </c>
      <c r="H55">
        <f t="shared" si="2"/>
        <v>115600</v>
      </c>
      <c r="I55">
        <f t="shared" si="3"/>
        <v>6591580</v>
      </c>
    </row>
    <row r="56" spans="1:9" x14ac:dyDescent="0.25">
      <c r="A56" s="1">
        <v>31</v>
      </c>
      <c r="B56" s="1">
        <v>19.46844599389869</v>
      </c>
      <c r="C56" s="1">
        <v>5.7315547690407627</v>
      </c>
      <c r="D56">
        <f t="shared" si="0"/>
        <v>32.850720070513908</v>
      </c>
      <c r="E56">
        <v>19586</v>
      </c>
      <c r="F56">
        <v>352</v>
      </c>
      <c r="G56">
        <f t="shared" si="1"/>
        <v>383611396</v>
      </c>
      <c r="H56">
        <f t="shared" si="2"/>
        <v>123904</v>
      </c>
      <c r="I56">
        <f t="shared" si="3"/>
        <v>6894272</v>
      </c>
    </row>
    <row r="57" spans="1:9" x14ac:dyDescent="0.25">
      <c r="A57" s="1">
        <v>32</v>
      </c>
      <c r="B57" s="1">
        <v>23.334242714465113</v>
      </c>
      <c r="C57" s="1">
        <v>6.6657572855348874</v>
      </c>
      <c r="D57">
        <f t="shared" si="0"/>
        <v>44.432320189661432</v>
      </c>
      <c r="E57">
        <v>19711</v>
      </c>
      <c r="F57">
        <v>271</v>
      </c>
      <c r="G57">
        <f t="shared" si="1"/>
        <v>388523521</v>
      </c>
      <c r="H57">
        <f t="shared" si="2"/>
        <v>73441</v>
      </c>
      <c r="I57">
        <f t="shared" si="3"/>
        <v>5341681</v>
      </c>
    </row>
    <row r="58" spans="1:9" x14ac:dyDescent="0.25">
      <c r="A58" s="1">
        <v>33</v>
      </c>
      <c r="B58" s="1">
        <v>22.539675380174568</v>
      </c>
      <c r="C58" s="1">
        <v>7.4603246198254318</v>
      </c>
      <c r="D58">
        <f t="shared" si="0"/>
        <v>55.656443433173472</v>
      </c>
      <c r="E58">
        <v>20276</v>
      </c>
      <c r="F58">
        <v>322</v>
      </c>
      <c r="G58">
        <f t="shared" si="1"/>
        <v>411116176</v>
      </c>
      <c r="H58">
        <f t="shared" si="2"/>
        <v>103684</v>
      </c>
      <c r="I58">
        <f t="shared" si="3"/>
        <v>6528872</v>
      </c>
    </row>
    <row r="59" spans="1:9" x14ac:dyDescent="0.25">
      <c r="A59" s="1">
        <v>34</v>
      </c>
      <c r="B59" s="1">
        <v>25.395187738853657</v>
      </c>
      <c r="C59" s="1">
        <v>-9.7951873573839308</v>
      </c>
      <c r="D59">
        <f t="shared" si="0"/>
        <v>95.945695366253986</v>
      </c>
      <c r="E59">
        <v>20503</v>
      </c>
      <c r="F59">
        <v>270</v>
      </c>
      <c r="G59">
        <f t="shared" si="1"/>
        <v>420373009</v>
      </c>
      <c r="H59">
        <f t="shared" si="2"/>
        <v>72900</v>
      </c>
      <c r="I59">
        <f t="shared" si="3"/>
        <v>5535810</v>
      </c>
    </row>
    <row r="60" spans="1:9" x14ac:dyDescent="0.25">
      <c r="A60" s="1">
        <v>35</v>
      </c>
      <c r="B60" s="1">
        <v>24.610525323697402</v>
      </c>
      <c r="C60" s="1">
        <v>-6.0105249422276756</v>
      </c>
      <c r="D60">
        <f t="shared" si="0"/>
        <v>36.126410081141003</v>
      </c>
      <c r="E60">
        <v>20642</v>
      </c>
      <c r="F60">
        <v>296</v>
      </c>
      <c r="G60">
        <f t="shared" si="1"/>
        <v>426092164</v>
      </c>
      <c r="H60">
        <f t="shared" si="2"/>
        <v>87616</v>
      </c>
      <c r="I60">
        <f t="shared" si="3"/>
        <v>6110032</v>
      </c>
    </row>
    <row r="61" spans="1:9" x14ac:dyDescent="0.25">
      <c r="A61" s="1">
        <v>36</v>
      </c>
      <c r="B61" s="1">
        <v>24.102309893266451</v>
      </c>
      <c r="C61" s="1">
        <v>-0.50230951179672445</v>
      </c>
      <c r="D61">
        <f t="shared" si="0"/>
        <v>0.25231484564146367</v>
      </c>
      <c r="E61">
        <v>20666</v>
      </c>
      <c r="F61">
        <v>309</v>
      </c>
      <c r="G61">
        <f t="shared" si="1"/>
        <v>427083556</v>
      </c>
      <c r="H61">
        <f t="shared" si="2"/>
        <v>95481</v>
      </c>
      <c r="I61">
        <f t="shared" si="3"/>
        <v>6385794</v>
      </c>
    </row>
    <row r="62" spans="1:9" x14ac:dyDescent="0.25">
      <c r="A62" s="1">
        <v>37</v>
      </c>
      <c r="B62" s="1">
        <v>26.965349887994723</v>
      </c>
      <c r="C62" s="1">
        <v>8.2346508749447302</v>
      </c>
      <c r="D62">
        <f t="shared" si="0"/>
        <v>67.809475032228008</v>
      </c>
      <c r="E62">
        <v>20724</v>
      </c>
      <c r="F62">
        <v>247</v>
      </c>
      <c r="G62">
        <f t="shared" si="1"/>
        <v>429484176</v>
      </c>
      <c r="H62">
        <f t="shared" si="2"/>
        <v>61009</v>
      </c>
      <c r="I62">
        <f t="shared" si="3"/>
        <v>5118828</v>
      </c>
    </row>
    <row r="63" spans="1:9" x14ac:dyDescent="0.25">
      <c r="A63" s="1">
        <v>38</v>
      </c>
      <c r="B63" s="1">
        <v>26.494398442475315</v>
      </c>
      <c r="C63" s="1">
        <v>-3.7943976795358623</v>
      </c>
      <c r="D63">
        <f t="shared" si="0"/>
        <v>14.397453750467136</v>
      </c>
      <c r="E63">
        <v>20883</v>
      </c>
      <c r="F63">
        <v>267</v>
      </c>
      <c r="G63">
        <f t="shared" si="1"/>
        <v>436099689</v>
      </c>
      <c r="H63">
        <f t="shared" si="2"/>
        <v>71289</v>
      </c>
      <c r="I63">
        <f t="shared" si="3"/>
        <v>5575761</v>
      </c>
    </row>
    <row r="64" spans="1:9" x14ac:dyDescent="0.25">
      <c r="A64" s="1">
        <v>39</v>
      </c>
      <c r="B64" s="1">
        <v>27.397055852311347</v>
      </c>
      <c r="C64" s="1">
        <v>0.30294491062810636</v>
      </c>
      <c r="D64">
        <f t="shared" si="0"/>
        <v>9.1775618875471351E-2</v>
      </c>
      <c r="E64">
        <v>21289</v>
      </c>
      <c r="F64">
        <v>270</v>
      </c>
      <c r="G64">
        <f t="shared" si="1"/>
        <v>453221521</v>
      </c>
      <c r="H64">
        <f t="shared" si="2"/>
        <v>72900</v>
      </c>
      <c r="I64">
        <f t="shared" si="3"/>
        <v>5748030</v>
      </c>
    </row>
    <row r="65" spans="1:9" x14ac:dyDescent="0.25">
      <c r="A65" s="1">
        <v>40</v>
      </c>
      <c r="B65" s="1">
        <v>26.540027382264622</v>
      </c>
      <c r="C65" s="1">
        <v>15.559971091856472</v>
      </c>
      <c r="D65">
        <f t="shared" si="0"/>
        <v>242.11270037940909</v>
      </c>
      <c r="E65">
        <v>21348</v>
      </c>
      <c r="F65">
        <v>293</v>
      </c>
      <c r="G65">
        <f t="shared" si="1"/>
        <v>455737104</v>
      </c>
      <c r="H65">
        <f t="shared" si="2"/>
        <v>85849</v>
      </c>
      <c r="I65">
        <f t="shared" si="3"/>
        <v>6254964</v>
      </c>
    </row>
    <row r="66" spans="1:9" x14ac:dyDescent="0.25">
      <c r="A66" s="1">
        <v>41</v>
      </c>
      <c r="B66" s="1">
        <v>28.092417730398886</v>
      </c>
      <c r="C66" s="1">
        <v>16.107583032540568</v>
      </c>
      <c r="D66">
        <f t="shared" si="0"/>
        <v>259.45423115018878</v>
      </c>
      <c r="E66">
        <v>21648</v>
      </c>
      <c r="F66">
        <v>275</v>
      </c>
      <c r="G66">
        <f t="shared" si="1"/>
        <v>468635904</v>
      </c>
      <c r="H66">
        <f t="shared" si="2"/>
        <v>75625</v>
      </c>
      <c r="I66">
        <f t="shared" si="3"/>
        <v>5953200</v>
      </c>
    </row>
    <row r="67" spans="1:9" x14ac:dyDescent="0.25">
      <c r="A67" s="1">
        <v>42</v>
      </c>
      <c r="B67" s="1">
        <v>28.544714310842107</v>
      </c>
      <c r="C67" s="1">
        <v>-3.1447146923118332</v>
      </c>
      <c r="D67">
        <f t="shared" si="0"/>
        <v>9.8892304960419075</v>
      </c>
      <c r="E67">
        <v>21774</v>
      </c>
      <c r="F67">
        <v>272</v>
      </c>
      <c r="G67">
        <f t="shared" si="1"/>
        <v>474107076</v>
      </c>
      <c r="H67">
        <f t="shared" si="2"/>
        <v>73984</v>
      </c>
      <c r="I67">
        <f t="shared" si="3"/>
        <v>5922528</v>
      </c>
    </row>
    <row r="68" spans="1:9" x14ac:dyDescent="0.25">
      <c r="A68" s="1">
        <v>43</v>
      </c>
      <c r="B68" s="1">
        <v>24.570124869302223</v>
      </c>
      <c r="C68" s="1">
        <v>-9.9701244878324964</v>
      </c>
      <c r="D68">
        <f t="shared" si="0"/>
        <v>99.403382302877205</v>
      </c>
      <c r="E68">
        <v>21933</v>
      </c>
      <c r="F68">
        <v>372</v>
      </c>
      <c r="G68">
        <f t="shared" si="1"/>
        <v>481056489</v>
      </c>
      <c r="H68">
        <f t="shared" si="2"/>
        <v>138384</v>
      </c>
      <c r="I68">
        <f t="shared" si="3"/>
        <v>8159076</v>
      </c>
    </row>
    <row r="69" spans="1:9" x14ac:dyDescent="0.25">
      <c r="A69" s="1">
        <v>44</v>
      </c>
      <c r="B69" s="1">
        <v>21.013613002296008</v>
      </c>
      <c r="C69" s="1">
        <v>-4.5136130022960081</v>
      </c>
      <c r="D69">
        <f t="shared" si="0"/>
        <v>20.372702334495585</v>
      </c>
      <c r="E69">
        <v>22067</v>
      </c>
      <c r="F69">
        <v>461</v>
      </c>
      <c r="G69">
        <f t="shared" si="1"/>
        <v>486952489</v>
      </c>
      <c r="H69">
        <f t="shared" si="2"/>
        <v>212521</v>
      </c>
      <c r="I69">
        <f t="shared" si="3"/>
        <v>10172887</v>
      </c>
    </row>
    <row r="70" spans="1:9" x14ac:dyDescent="0.25">
      <c r="A70" s="1">
        <v>45</v>
      </c>
      <c r="B70" s="1">
        <v>23.060375022925808</v>
      </c>
      <c r="C70" s="1">
        <v>22.939624977074192</v>
      </c>
      <c r="D70">
        <f t="shared" si="0"/>
        <v>526.22639408880616</v>
      </c>
      <c r="E70">
        <v>22200</v>
      </c>
      <c r="F70">
        <v>422</v>
      </c>
      <c r="G70">
        <f t="shared" si="1"/>
        <v>492840000</v>
      </c>
      <c r="H70">
        <f t="shared" si="2"/>
        <v>178084</v>
      </c>
      <c r="I70">
        <f t="shared" si="3"/>
        <v>9368400</v>
      </c>
    </row>
    <row r="71" spans="1:9" x14ac:dyDescent="0.25">
      <c r="A71" s="1">
        <v>46</v>
      </c>
      <c r="B71" s="1">
        <v>32.700155669611831</v>
      </c>
      <c r="C71" s="1">
        <v>-6.300156051081558</v>
      </c>
      <c r="D71">
        <f t="shared" si="0"/>
        <v>39.691966267979574</v>
      </c>
      <c r="E71">
        <v>23268</v>
      </c>
      <c r="F71">
        <v>264</v>
      </c>
      <c r="G71">
        <f t="shared" si="1"/>
        <v>541399824</v>
      </c>
      <c r="H71">
        <f t="shared" si="2"/>
        <v>69696</v>
      </c>
      <c r="I71">
        <f t="shared" si="3"/>
        <v>6142752</v>
      </c>
    </row>
    <row r="72" spans="1:9" x14ac:dyDescent="0.25">
      <c r="A72" s="1">
        <v>47</v>
      </c>
      <c r="B72" s="1">
        <v>30.848791969575259</v>
      </c>
      <c r="C72" s="1">
        <v>-2.448792351044986</v>
      </c>
      <c r="D72">
        <f t="shared" si="0"/>
        <v>5.9965839785364299</v>
      </c>
      <c r="E72">
        <v>23676</v>
      </c>
      <c r="F72">
        <v>330</v>
      </c>
      <c r="G72">
        <f t="shared" si="1"/>
        <v>560552976</v>
      </c>
      <c r="H72">
        <f t="shared" si="2"/>
        <v>108900</v>
      </c>
      <c r="I72">
        <f t="shared" si="3"/>
        <v>7813080</v>
      </c>
    </row>
    <row r="73" spans="1:9" x14ac:dyDescent="0.25">
      <c r="A73" s="1">
        <v>48</v>
      </c>
      <c r="B73" s="1">
        <v>31.565581782617961</v>
      </c>
      <c r="C73" s="1">
        <v>14.634418980321492</v>
      </c>
      <c r="D73">
        <f t="shared" si="0"/>
        <v>214.16621889159393</v>
      </c>
      <c r="E73">
        <v>24095</v>
      </c>
      <c r="F73">
        <v>338</v>
      </c>
      <c r="G73">
        <f t="shared" si="1"/>
        <v>580569025</v>
      </c>
      <c r="H73">
        <f t="shared" si="2"/>
        <v>114244</v>
      </c>
      <c r="I73">
        <f t="shared" si="3"/>
        <v>8144110</v>
      </c>
    </row>
    <row r="74" spans="1:9" x14ac:dyDescent="0.25">
      <c r="A74" s="1">
        <v>49</v>
      </c>
      <c r="B74" s="1">
        <v>37.612706601067558</v>
      </c>
      <c r="C74" s="1">
        <v>-6.6127066010675577</v>
      </c>
      <c r="D74">
        <f t="shared" si="0"/>
        <v>43.727888591802454</v>
      </c>
      <c r="E74">
        <v>26091</v>
      </c>
      <c r="F74">
        <v>316</v>
      </c>
      <c r="G74">
        <f t="shared" si="1"/>
        <v>680740281</v>
      </c>
      <c r="H74">
        <f t="shared" si="2"/>
        <v>99856</v>
      </c>
      <c r="I74">
        <f t="shared" si="3"/>
        <v>8244756</v>
      </c>
    </row>
    <row r="75" spans="1:9" ht="15.75" thickBot="1" x14ac:dyDescent="0.3">
      <c r="A75" s="2">
        <v>50</v>
      </c>
      <c r="B75" s="2">
        <v>37.769742504527386</v>
      </c>
      <c r="C75" s="2">
        <v>-11.569741741587933</v>
      </c>
      <c r="D75">
        <f t="shared" si="0"/>
        <v>133.85892396704219</v>
      </c>
      <c r="E75">
        <v>27150</v>
      </c>
      <c r="F75">
        <v>374</v>
      </c>
      <c r="G75">
        <f t="shared" si="1"/>
        <v>737122500</v>
      </c>
      <c r="H75">
        <f t="shared" si="2"/>
        <v>139876</v>
      </c>
      <c r="I75">
        <f t="shared" si="3"/>
        <v>10154100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workbookViewId="0">
      <selection activeCell="G8" sqref="G8"/>
    </sheetView>
  </sheetViews>
  <sheetFormatPr defaultRowHeight="15" x14ac:dyDescent="0.25"/>
  <cols>
    <col min="1" max="1" width="18" bestFit="1" customWidth="1"/>
    <col min="2" max="2" width="18" customWidth="1"/>
    <col min="3" max="3" width="26" bestFit="1" customWidth="1"/>
    <col min="5" max="5" width="12.7109375" bestFit="1" customWidth="1"/>
    <col min="6" max="6" width="12" bestFit="1" customWidth="1"/>
    <col min="7" max="7" width="13.42578125" bestFit="1" customWidth="1"/>
    <col min="8" max="8" width="12" bestFit="1" customWidth="1"/>
    <col min="9" max="9" width="12.7109375" bestFit="1" customWidth="1"/>
    <col min="10" max="10" width="12.5703125" bestFit="1" customWidth="1"/>
  </cols>
  <sheetData>
    <row r="1" spans="1:10" x14ac:dyDescent="0.25">
      <c r="A1" t="s">
        <v>59</v>
      </c>
      <c r="G1" s="12">
        <v>4</v>
      </c>
      <c r="H1" t="s">
        <v>103</v>
      </c>
    </row>
    <row r="2" spans="1:10" ht="15.75" thickBot="1" x14ac:dyDescent="0.3">
      <c r="G2" s="12"/>
      <c r="H2" t="s">
        <v>104</v>
      </c>
    </row>
    <row r="3" spans="1:10" x14ac:dyDescent="0.25">
      <c r="A3" s="4" t="s">
        <v>60</v>
      </c>
      <c r="B3" s="4"/>
      <c r="C3" s="4"/>
    </row>
    <row r="4" spans="1:10" x14ac:dyDescent="0.25">
      <c r="A4" s="1" t="s">
        <v>61</v>
      </c>
      <c r="B4" s="1"/>
      <c r="C4" s="1">
        <v>0.50111216084739596</v>
      </c>
      <c r="H4" t="s">
        <v>111</v>
      </c>
    </row>
    <row r="5" spans="1:10" x14ac:dyDescent="0.25">
      <c r="A5" s="1" t="s">
        <v>62</v>
      </c>
      <c r="B5" s="1"/>
      <c r="C5" s="1">
        <v>0.25111339774914643</v>
      </c>
      <c r="H5" t="s">
        <v>112</v>
      </c>
    </row>
    <row r="6" spans="1:10" x14ac:dyDescent="0.25">
      <c r="A6" s="1" t="s">
        <v>63</v>
      </c>
      <c r="B6" s="1"/>
      <c r="C6" s="1">
        <v>0.16601264749336761</v>
      </c>
    </row>
    <row r="7" spans="1:10" x14ac:dyDescent="0.25">
      <c r="A7" s="1" t="s">
        <v>64</v>
      </c>
      <c r="B7" s="1"/>
      <c r="C7" s="1">
        <v>82.704517979292277</v>
      </c>
      <c r="I7" t="s">
        <v>113</v>
      </c>
    </row>
    <row r="8" spans="1:10" ht="15.75" thickBot="1" x14ac:dyDescent="0.3">
      <c r="A8" s="2" t="s">
        <v>65</v>
      </c>
      <c r="B8" s="2"/>
      <c r="C8" s="2">
        <v>50</v>
      </c>
      <c r="I8" t="s">
        <v>114</v>
      </c>
    </row>
    <row r="10" spans="1:10" ht="15.75" thickBot="1" x14ac:dyDescent="0.3">
      <c r="A10" t="s">
        <v>66</v>
      </c>
      <c r="I10" t="s">
        <v>118</v>
      </c>
    </row>
    <row r="11" spans="1:10" x14ac:dyDescent="0.25">
      <c r="A11" s="3"/>
      <c r="B11" s="3"/>
      <c r="C11" s="3" t="s">
        <v>71</v>
      </c>
      <c r="D11" s="3" t="s">
        <v>72</v>
      </c>
      <c r="E11" s="3" t="s">
        <v>73</v>
      </c>
      <c r="F11" s="3" t="s">
        <v>74</v>
      </c>
      <c r="G11" s="3" t="s">
        <v>75</v>
      </c>
      <c r="I11" s="5" t="s">
        <v>115</v>
      </c>
      <c r="J11">
        <f>C5*C8</f>
        <v>12.555669887457322</v>
      </c>
    </row>
    <row r="12" spans="1:10" x14ac:dyDescent="0.25">
      <c r="A12" s="1" t="s">
        <v>67</v>
      </c>
      <c r="B12" s="1"/>
      <c r="C12" s="1">
        <v>5</v>
      </c>
      <c r="D12" s="1">
        <v>100917.1482338112</v>
      </c>
      <c r="E12" s="1">
        <v>20183.429646762241</v>
      </c>
      <c r="F12" s="1">
        <v>2.9507777192844951</v>
      </c>
      <c r="G12" s="7">
        <v>2.2091522426889283E-2</v>
      </c>
      <c r="I12" t="s">
        <v>116</v>
      </c>
      <c r="J12">
        <f>_xlfn.CHISQ.INV(0.95,5)</f>
        <v>11.070497693516351</v>
      </c>
    </row>
    <row r="13" spans="1:10" x14ac:dyDescent="0.25">
      <c r="A13" s="1" t="s">
        <v>68</v>
      </c>
      <c r="B13" s="1"/>
      <c r="C13" s="1">
        <v>44</v>
      </c>
      <c r="D13" s="1">
        <v>300961.64094423153</v>
      </c>
      <c r="E13" s="1">
        <v>6840.0372941870801</v>
      </c>
      <c r="F13" s="1"/>
      <c r="G13" s="1"/>
      <c r="I13" t="s">
        <v>117</v>
      </c>
    </row>
    <row r="14" spans="1:10" ht="15.75" thickBot="1" x14ac:dyDescent="0.3">
      <c r="A14" s="2" t="s">
        <v>69</v>
      </c>
      <c r="B14" s="2"/>
      <c r="C14" s="2">
        <v>49</v>
      </c>
      <c r="D14" s="2">
        <v>401878.78917804273</v>
      </c>
      <c r="E14" s="2"/>
      <c r="F14" s="2"/>
      <c r="G14" s="2"/>
    </row>
    <row r="15" spans="1:10" ht="15.75" thickBot="1" x14ac:dyDescent="0.3"/>
    <row r="16" spans="1:10" x14ac:dyDescent="0.25">
      <c r="A16" s="3"/>
      <c r="B16" s="3"/>
      <c r="C16" s="3" t="s">
        <v>76</v>
      </c>
      <c r="D16" s="3" t="s">
        <v>64</v>
      </c>
      <c r="E16" s="3" t="s">
        <v>77</v>
      </c>
      <c r="F16" s="3" t="s">
        <v>78</v>
      </c>
      <c r="G16" s="3" t="s">
        <v>79</v>
      </c>
      <c r="H16" s="3" t="s">
        <v>80</v>
      </c>
      <c r="I16" s="3" t="s">
        <v>81</v>
      </c>
      <c r="J16" s="3" t="s">
        <v>82</v>
      </c>
    </row>
    <row r="17" spans="1:10" x14ac:dyDescent="0.25">
      <c r="A17" s="1" t="s">
        <v>70</v>
      </c>
      <c r="B17" s="1" t="s">
        <v>105</v>
      </c>
      <c r="C17" s="1">
        <v>82.48886309817135</v>
      </c>
      <c r="D17" s="1">
        <v>620.15830400300899</v>
      </c>
      <c r="E17" s="1">
        <v>0.13301259140725966</v>
      </c>
      <c r="F17" s="1">
        <v>0.89478989289309507</v>
      </c>
      <c r="G17" s="1">
        <v>-1167.3580738115318</v>
      </c>
      <c r="H17" s="1">
        <v>1332.3358000078745</v>
      </c>
      <c r="I17" s="1">
        <v>-1167.3580738115318</v>
      </c>
      <c r="J17" s="1">
        <v>1332.3358000078745</v>
      </c>
    </row>
    <row r="18" spans="1:10" x14ac:dyDescent="0.25">
      <c r="A18" s="1" t="s">
        <v>7</v>
      </c>
      <c r="B18" s="1" t="s">
        <v>106</v>
      </c>
      <c r="C18" s="1">
        <v>1.8380831873279636E-2</v>
      </c>
      <c r="D18" s="1">
        <v>4.552918339182567E-2</v>
      </c>
      <c r="E18" s="1">
        <v>0.40371538657070971</v>
      </c>
      <c r="F18" s="1">
        <v>0.68837745308432896</v>
      </c>
      <c r="G18" s="1">
        <v>-7.3377208025509399E-2</v>
      </c>
      <c r="H18" s="1">
        <v>0.11013887177206869</v>
      </c>
      <c r="I18" s="1">
        <v>-7.3377208025509399E-2</v>
      </c>
      <c r="J18" s="1">
        <v>0.11013887177206869</v>
      </c>
    </row>
    <row r="19" spans="1:10" x14ac:dyDescent="0.25">
      <c r="A19" s="1" t="s">
        <v>8</v>
      </c>
      <c r="B19" s="1" t="s">
        <v>108</v>
      </c>
      <c r="C19" s="1">
        <v>-2.4316640524020077</v>
      </c>
      <c r="D19" s="1">
        <v>2.5401021685543168</v>
      </c>
      <c r="E19" s="1">
        <v>-0.95730954546051739</v>
      </c>
      <c r="F19" s="1">
        <v>0.34364176210087649</v>
      </c>
      <c r="G19" s="1">
        <v>-7.5509035986806685</v>
      </c>
      <c r="H19" s="1">
        <v>2.6875754938766532</v>
      </c>
      <c r="I19" s="1">
        <v>-7.5509035986806685</v>
      </c>
      <c r="J19" s="1">
        <v>2.6875754938766532</v>
      </c>
    </row>
    <row r="20" spans="1:10" x14ac:dyDescent="0.25">
      <c r="A20" s="1" t="s">
        <v>99</v>
      </c>
      <c r="B20" s="1" t="s">
        <v>109</v>
      </c>
      <c r="C20" s="1">
        <v>-1.3770047105151128E-6</v>
      </c>
      <c r="D20" s="1">
        <v>1.4138696551116405E-6</v>
      </c>
      <c r="E20" s="1">
        <v>-0.97392620708475641</v>
      </c>
      <c r="F20" s="1">
        <v>0.33541732267613433</v>
      </c>
      <c r="G20" s="1">
        <v>-4.2264717679171019E-6</v>
      </c>
      <c r="H20" s="1">
        <v>1.4724623468868766E-6</v>
      </c>
      <c r="I20" s="1">
        <v>-4.2264717679171019E-6</v>
      </c>
      <c r="J20" s="1">
        <v>1.4724623468868766E-6</v>
      </c>
    </row>
    <row r="21" spans="1:10" x14ac:dyDescent="0.25">
      <c r="A21" s="1" t="s">
        <v>100</v>
      </c>
      <c r="B21" s="1" t="s">
        <v>110</v>
      </c>
      <c r="C21" s="1">
        <v>-1.610305775052929E-4</v>
      </c>
      <c r="D21" s="1">
        <v>4.5368608309952693E-3</v>
      </c>
      <c r="E21" s="1">
        <v>-3.5493832300332429E-2</v>
      </c>
      <c r="F21" s="1">
        <v>0.97184650393646144</v>
      </c>
      <c r="G21" s="1">
        <v>-9.3044727860571528E-3</v>
      </c>
      <c r="H21" s="1">
        <v>8.9824116310465666E-3</v>
      </c>
      <c r="I21" s="1">
        <v>-9.3044727860571528E-3</v>
      </c>
      <c r="J21" s="1">
        <v>8.9824116310465666E-3</v>
      </c>
    </row>
    <row r="22" spans="1:10" ht="15.75" thickBot="1" x14ac:dyDescent="0.3">
      <c r="A22" s="2" t="s">
        <v>101</v>
      </c>
      <c r="B22" s="2" t="s">
        <v>107</v>
      </c>
      <c r="C22" s="2">
        <v>1.5147960938752451E-4</v>
      </c>
      <c r="D22" s="2">
        <v>1.2697449541572257E-4</v>
      </c>
      <c r="E22" s="2">
        <v>1.1929924107323335</v>
      </c>
      <c r="F22" s="2">
        <v>0.23926586106127268</v>
      </c>
      <c r="G22" s="2">
        <v>-1.0442067145468125E-4</v>
      </c>
      <c r="H22" s="2">
        <v>4.0737989022973024E-4</v>
      </c>
      <c r="I22" s="2">
        <v>-1.0442067145468125E-4</v>
      </c>
      <c r="J22" s="2">
        <v>4.0737989022973024E-4</v>
      </c>
    </row>
    <row r="26" spans="1:10" x14ac:dyDescent="0.25">
      <c r="A26" t="s">
        <v>83</v>
      </c>
    </row>
    <row r="27" spans="1:10" ht="15.75" thickBot="1" x14ac:dyDescent="0.3"/>
    <row r="28" spans="1:10" x14ac:dyDescent="0.25">
      <c r="A28" s="3" t="s">
        <v>84</v>
      </c>
      <c r="B28" s="3"/>
      <c r="C28" s="3" t="s">
        <v>102</v>
      </c>
      <c r="D28" s="3" t="s">
        <v>86</v>
      </c>
    </row>
    <row r="29" spans="1:10" x14ac:dyDescent="0.25">
      <c r="A29" s="1">
        <v>1</v>
      </c>
      <c r="B29" s="1"/>
      <c r="C29" s="1">
        <v>-18.712564855433243</v>
      </c>
      <c r="D29" s="1">
        <v>26.249558893520803</v>
      </c>
    </row>
    <row r="30" spans="1:10" x14ac:dyDescent="0.25">
      <c r="A30" s="1">
        <v>2</v>
      </c>
      <c r="B30" s="1"/>
      <c r="C30" s="1">
        <v>-10.075249946654935</v>
      </c>
      <c r="D30" s="1">
        <v>72.000711031378273</v>
      </c>
    </row>
    <row r="31" spans="1:10" x14ac:dyDescent="0.25">
      <c r="A31" s="1">
        <v>3</v>
      </c>
      <c r="B31" s="1"/>
      <c r="C31" s="1">
        <v>-1.1717673954851762</v>
      </c>
      <c r="D31" s="1">
        <v>6.5201992188452325</v>
      </c>
    </row>
    <row r="32" spans="1:10" x14ac:dyDescent="0.25">
      <c r="A32" s="1">
        <v>4</v>
      </c>
      <c r="B32" s="1"/>
      <c r="C32" s="1">
        <v>6.735883080110284</v>
      </c>
      <c r="D32" s="1">
        <v>29.682059430720471</v>
      </c>
    </row>
    <row r="33" spans="1:4" x14ac:dyDescent="0.25">
      <c r="A33" s="1">
        <v>5</v>
      </c>
      <c r="B33" s="1"/>
      <c r="C33" s="1">
        <v>7.6623732846429675</v>
      </c>
      <c r="D33" s="1">
        <v>-7.4504513504216741</v>
      </c>
    </row>
    <row r="34" spans="1:4" x14ac:dyDescent="0.25">
      <c r="A34" s="1">
        <v>6</v>
      </c>
      <c r="B34" s="1"/>
      <c r="C34" s="1">
        <v>13.258680603022867</v>
      </c>
      <c r="D34" s="1">
        <v>-8.4619505148524254</v>
      </c>
    </row>
    <row r="35" spans="1:4" x14ac:dyDescent="0.25">
      <c r="A35" s="1">
        <v>7</v>
      </c>
      <c r="B35" s="1"/>
      <c r="C35" s="1">
        <v>11.876129816310367</v>
      </c>
      <c r="D35" s="1">
        <v>-11.390200713783834</v>
      </c>
    </row>
    <row r="36" spans="1:4" x14ac:dyDescent="0.25">
      <c r="A36" s="1">
        <v>8</v>
      </c>
      <c r="B36" s="1"/>
      <c r="C36" s="1">
        <v>9.4219296249078752</v>
      </c>
      <c r="D36" s="1">
        <v>30.007880912129345</v>
      </c>
    </row>
    <row r="37" spans="1:4" x14ac:dyDescent="0.25">
      <c r="A37" s="1">
        <v>9</v>
      </c>
      <c r="B37" s="1"/>
      <c r="C37" s="1">
        <v>15.956282776162311</v>
      </c>
      <c r="D37" s="1">
        <v>-11.898393511827312</v>
      </c>
    </row>
    <row r="38" spans="1:4" x14ac:dyDescent="0.25">
      <c r="A38" s="1">
        <v>10</v>
      </c>
      <c r="B38" s="1"/>
      <c r="C38" s="1">
        <v>17.707695394931534</v>
      </c>
      <c r="D38" s="1">
        <v>-8.5168740285049775</v>
      </c>
    </row>
    <row r="39" spans="1:4" x14ac:dyDescent="0.25">
      <c r="A39" s="1">
        <v>11</v>
      </c>
      <c r="B39" s="1"/>
      <c r="C39" s="1">
        <v>16.671854898845822</v>
      </c>
      <c r="D39" s="1">
        <v>-13.844536958529066</v>
      </c>
    </row>
    <row r="40" spans="1:4" x14ac:dyDescent="0.25">
      <c r="A40" s="1">
        <v>12</v>
      </c>
      <c r="B40" s="1"/>
      <c r="C40" s="1">
        <v>19.403390365439236</v>
      </c>
      <c r="D40" s="1">
        <v>28.679205962498699</v>
      </c>
    </row>
    <row r="41" spans="1:4" x14ac:dyDescent="0.25">
      <c r="A41" s="1">
        <v>13</v>
      </c>
      <c r="B41" s="1"/>
      <c r="C41" s="1">
        <v>29.376714689595588</v>
      </c>
      <c r="D41" s="1">
        <v>-27.07821546904319</v>
      </c>
    </row>
    <row r="42" spans="1:4" x14ac:dyDescent="0.25">
      <c r="A42" s="1">
        <v>14</v>
      </c>
      <c r="B42" s="1"/>
      <c r="C42" s="1">
        <v>34.952084049116934</v>
      </c>
      <c r="D42" s="1">
        <v>-14.843572665921435</v>
      </c>
    </row>
    <row r="43" spans="1:4" x14ac:dyDescent="0.25">
      <c r="A43" s="1">
        <v>15</v>
      </c>
      <c r="B43" s="1"/>
      <c r="C43" s="1">
        <v>26.253719399744682</v>
      </c>
      <c r="D43" s="1">
        <v>6.0724424754739488</v>
      </c>
    </row>
    <row r="44" spans="1:4" x14ac:dyDescent="0.25">
      <c r="A44" s="1">
        <v>16</v>
      </c>
      <c r="B44" s="1"/>
      <c r="C44" s="1">
        <v>36.399561348063571</v>
      </c>
      <c r="D44" s="1">
        <v>-35.942415436495573</v>
      </c>
    </row>
    <row r="45" spans="1:4" x14ac:dyDescent="0.25">
      <c r="A45" s="1">
        <v>17</v>
      </c>
      <c r="B45" s="1"/>
      <c r="C45" s="1">
        <v>37.602365676208819</v>
      </c>
      <c r="D45" s="1">
        <v>-15.995220178003546</v>
      </c>
    </row>
    <row r="46" spans="1:4" x14ac:dyDescent="0.25">
      <c r="A46" s="1">
        <v>18</v>
      </c>
      <c r="B46" s="1"/>
      <c r="C46" s="1">
        <v>49.597733748247833</v>
      </c>
      <c r="D46" s="1">
        <v>-44.778434027258683</v>
      </c>
    </row>
    <row r="47" spans="1:4" x14ac:dyDescent="0.25">
      <c r="A47" s="1">
        <v>19</v>
      </c>
      <c r="B47" s="1"/>
      <c r="C47" s="1">
        <v>40.142986047113595</v>
      </c>
      <c r="D47" s="1">
        <v>21.994395914409019</v>
      </c>
    </row>
    <row r="48" spans="1:4" x14ac:dyDescent="0.25">
      <c r="A48" s="1">
        <v>20</v>
      </c>
      <c r="B48" s="1"/>
      <c r="C48" s="1">
        <v>43.155513386049734</v>
      </c>
      <c r="D48" s="1">
        <v>8.1692606688757863</v>
      </c>
    </row>
    <row r="49" spans="1:4" x14ac:dyDescent="0.25">
      <c r="A49" s="1">
        <v>21</v>
      </c>
      <c r="B49" s="1"/>
      <c r="C49" s="1">
        <v>35.484357216974217</v>
      </c>
      <c r="D49" s="1">
        <v>-29.736929912297995</v>
      </c>
    </row>
    <row r="50" spans="1:4" x14ac:dyDescent="0.25">
      <c r="A50" s="1">
        <v>22</v>
      </c>
      <c r="B50" s="1"/>
      <c r="C50" s="1">
        <v>53.892462874419721</v>
      </c>
      <c r="D50" s="1">
        <v>-21.088838348720834</v>
      </c>
    </row>
    <row r="51" spans="1:4" x14ac:dyDescent="0.25">
      <c r="A51" s="1">
        <v>23</v>
      </c>
      <c r="B51" s="1"/>
      <c r="C51" s="1">
        <v>33.795800413287225</v>
      </c>
      <c r="D51" s="1">
        <v>-28.153564988356045</v>
      </c>
    </row>
    <row r="52" spans="1:4" x14ac:dyDescent="0.25">
      <c r="A52" s="1">
        <v>24</v>
      </c>
      <c r="B52" s="1"/>
      <c r="C52" s="1">
        <v>71.584477846128152</v>
      </c>
      <c r="D52" s="1">
        <v>62.916791442813263</v>
      </c>
    </row>
    <row r="53" spans="1:4" x14ac:dyDescent="0.25">
      <c r="A53" s="1">
        <v>25</v>
      </c>
      <c r="B53" s="1"/>
      <c r="C53" s="1">
        <v>43.884012142464485</v>
      </c>
      <c r="D53" s="1">
        <v>-43.703096296361899</v>
      </c>
    </row>
    <row r="54" spans="1:4" x14ac:dyDescent="0.25">
      <c r="A54" s="1">
        <v>26</v>
      </c>
      <c r="B54" s="1"/>
      <c r="C54" s="1">
        <v>69.924282158284768</v>
      </c>
      <c r="D54" s="1">
        <v>-28.002109321238486</v>
      </c>
    </row>
    <row r="55" spans="1:4" x14ac:dyDescent="0.25">
      <c r="A55" s="1">
        <v>27</v>
      </c>
      <c r="B55" s="1"/>
      <c r="C55" s="1">
        <v>46.43314083764858</v>
      </c>
      <c r="D55" s="1">
        <v>-17.199553101308243</v>
      </c>
    </row>
    <row r="56" spans="1:4" x14ac:dyDescent="0.25">
      <c r="A56" s="1">
        <v>28</v>
      </c>
      <c r="B56" s="1"/>
      <c r="C56" s="1">
        <v>45.875902645365159</v>
      </c>
      <c r="D56" s="1">
        <v>14.982775457742733</v>
      </c>
    </row>
    <row r="57" spans="1:4" x14ac:dyDescent="0.25">
      <c r="A57" s="1">
        <v>29</v>
      </c>
      <c r="B57" s="1"/>
      <c r="C57" s="1">
        <v>53.813089377424831</v>
      </c>
      <c r="D57" s="1">
        <v>-52.92423457000848</v>
      </c>
    </row>
    <row r="58" spans="1:4" x14ac:dyDescent="0.25">
      <c r="A58" s="1">
        <v>30</v>
      </c>
      <c r="B58" s="1"/>
      <c r="C58" s="1">
        <v>74.391937308487854</v>
      </c>
      <c r="D58" s="1">
        <v>-65.907287518117528</v>
      </c>
    </row>
    <row r="59" spans="1:4" x14ac:dyDescent="0.25">
      <c r="A59" s="1">
        <v>31</v>
      </c>
      <c r="B59" s="1"/>
      <c r="C59" s="1">
        <v>82.704687319572827</v>
      </c>
      <c r="D59" s="1">
        <v>-49.853967249058918</v>
      </c>
    </row>
    <row r="60" spans="1:4" x14ac:dyDescent="0.25">
      <c r="A60" s="1">
        <v>32</v>
      </c>
      <c r="B60" s="1"/>
      <c r="C60" s="1">
        <v>48.14326809872</v>
      </c>
      <c r="D60" s="1">
        <v>-3.710947909058568</v>
      </c>
    </row>
    <row r="61" spans="1:4" x14ac:dyDescent="0.25">
      <c r="A61" s="1">
        <v>33</v>
      </c>
      <c r="B61" s="1"/>
      <c r="C61" s="1">
        <v>78.368560269469754</v>
      </c>
      <c r="D61" s="1">
        <v>-22.712116836296282</v>
      </c>
    </row>
    <row r="62" spans="1:4" x14ac:dyDescent="0.25">
      <c r="A62" s="1">
        <v>34</v>
      </c>
      <c r="B62" s="1"/>
      <c r="C62" s="1">
        <v>50.76935862448579</v>
      </c>
      <c r="D62" s="1">
        <v>45.176336741768196</v>
      </c>
    </row>
    <row r="63" spans="1:4" x14ac:dyDescent="0.25">
      <c r="A63" s="1">
        <v>35</v>
      </c>
      <c r="B63" s="1"/>
      <c r="C63" s="1">
        <v>66.838923800408907</v>
      </c>
      <c r="D63" s="1">
        <v>-30.712513719267903</v>
      </c>
    </row>
    <row r="64" spans="1:4" x14ac:dyDescent="0.25">
      <c r="A64" s="1">
        <v>36</v>
      </c>
      <c r="B64" s="1"/>
      <c r="C64" s="1">
        <v>74.809094182017816</v>
      </c>
      <c r="D64" s="1">
        <v>-74.556779336376351</v>
      </c>
    </row>
    <row r="65" spans="1:4" x14ac:dyDescent="0.25">
      <c r="A65" s="1">
        <v>37</v>
      </c>
      <c r="B65" s="1"/>
      <c r="C65" s="1">
        <v>36.964219911923806</v>
      </c>
      <c r="D65" s="1">
        <v>30.845255120304202</v>
      </c>
    </row>
    <row r="66" spans="1:4" x14ac:dyDescent="0.25">
      <c r="A66" s="1">
        <v>38</v>
      </c>
      <c r="B66" s="1"/>
      <c r="C66" s="1">
        <v>49.704536587776488</v>
      </c>
      <c r="D66" s="1">
        <v>-35.307082837309352</v>
      </c>
    </row>
    <row r="67" spans="1:4" x14ac:dyDescent="0.25">
      <c r="A67" s="1">
        <v>39</v>
      </c>
      <c r="B67" s="1"/>
      <c r="C67" s="1">
        <v>52.131139423691934</v>
      </c>
      <c r="D67" s="1">
        <v>-52.03936380481646</v>
      </c>
    </row>
    <row r="68" spans="1:4" x14ac:dyDescent="0.25">
      <c r="A68" s="1">
        <v>40</v>
      </c>
      <c r="B68" s="1"/>
      <c r="C68" s="1">
        <v>68.528345015416903</v>
      </c>
      <c r="D68" s="1">
        <v>173.58435536399219</v>
      </c>
    </row>
    <row r="69" spans="1:4" x14ac:dyDescent="0.25">
      <c r="A69" s="1">
        <v>41</v>
      </c>
      <c r="B69" s="1"/>
      <c r="C69" s="1">
        <v>55.986122937841742</v>
      </c>
      <c r="D69" s="1">
        <v>203.46810821234703</v>
      </c>
    </row>
    <row r="70" spans="1:4" x14ac:dyDescent="0.25">
      <c r="A70" s="1">
        <v>42</v>
      </c>
      <c r="B70" s="1"/>
      <c r="C70" s="1">
        <v>53.681338893594784</v>
      </c>
      <c r="D70" s="1">
        <v>-43.79210839755288</v>
      </c>
    </row>
    <row r="71" spans="1:4" x14ac:dyDescent="0.25">
      <c r="A71" s="1">
        <v>43</v>
      </c>
      <c r="B71" s="1"/>
      <c r="C71" s="1">
        <v>132.28915971003858</v>
      </c>
      <c r="D71" s="1">
        <v>-32.88577740716137</v>
      </c>
    </row>
    <row r="72" spans="1:4" x14ac:dyDescent="0.25">
      <c r="A72" s="1">
        <v>44</v>
      </c>
      <c r="B72" s="1"/>
      <c r="C72" s="1">
        <v>203.32825047987262</v>
      </c>
      <c r="D72" s="1">
        <v>-182.95554814537704</v>
      </c>
    </row>
    <row r="73" spans="1:4" x14ac:dyDescent="0.25">
      <c r="A73" s="1">
        <v>45</v>
      </c>
      <c r="B73" s="1"/>
      <c r="C73" s="1">
        <v>176.18270226269578</v>
      </c>
      <c r="D73" s="1">
        <v>350.04369182611038</v>
      </c>
    </row>
    <row r="74" spans="1:4" x14ac:dyDescent="0.25">
      <c r="A74" s="1">
        <v>46</v>
      </c>
      <c r="B74" s="1"/>
      <c r="C74" s="1">
        <v>41.983127766084863</v>
      </c>
      <c r="D74" s="1">
        <v>-2.2911614981052892</v>
      </c>
    </row>
    <row r="75" spans="1:4" x14ac:dyDescent="0.25">
      <c r="A75" s="1">
        <v>47</v>
      </c>
      <c r="B75" s="1"/>
      <c r="C75" s="1">
        <v>109.32628941516623</v>
      </c>
      <c r="D75" s="1">
        <v>-103.32970543662979</v>
      </c>
    </row>
    <row r="76" spans="1:4" x14ac:dyDescent="0.25">
      <c r="A76" s="1">
        <v>48</v>
      </c>
      <c r="B76" s="1"/>
      <c r="C76" s="1">
        <v>119.29609948131679</v>
      </c>
      <c r="D76" s="1">
        <v>94.870119410277141</v>
      </c>
    </row>
    <row r="77" spans="1:4" x14ac:dyDescent="0.25">
      <c r="A77" s="1">
        <v>49</v>
      </c>
      <c r="B77" s="1"/>
      <c r="C77" s="1">
        <v>89.10728239857508</v>
      </c>
      <c r="D77" s="1">
        <v>-45.379393806772626</v>
      </c>
    </row>
    <row r="78" spans="1:4" ht="15.75" thickBot="1" x14ac:dyDescent="0.3">
      <c r="A78" s="2">
        <v>50</v>
      </c>
      <c r="B78" s="2"/>
      <c r="C78" s="2">
        <v>172.67972675541864</v>
      </c>
      <c r="D78" s="2">
        <v>-38.820802788376454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opLeftCell="A55" workbookViewId="0">
      <selection activeCell="I26" sqref="I26:I75"/>
    </sheetView>
  </sheetViews>
  <sheetFormatPr defaultRowHeight="15" x14ac:dyDescent="0.25"/>
  <cols>
    <col min="1" max="1" width="18" bestFit="1" customWidth="1"/>
    <col min="2" max="2" width="20" bestFit="1" customWidth="1"/>
    <col min="4" max="4" width="17.14062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" spans="1:9" x14ac:dyDescent="0.25">
      <c r="A1" t="s">
        <v>59</v>
      </c>
    </row>
    <row r="2" spans="1:9" ht="15.75" thickBot="1" x14ac:dyDescent="0.3"/>
    <row r="3" spans="1:9" x14ac:dyDescent="0.25">
      <c r="A3" s="4" t="s">
        <v>60</v>
      </c>
      <c r="B3" s="4"/>
    </row>
    <row r="4" spans="1:9" x14ac:dyDescent="0.25">
      <c r="A4" s="1" t="s">
        <v>61</v>
      </c>
      <c r="B4" s="1">
        <v>0.68674125892506754</v>
      </c>
    </row>
    <row r="5" spans="1:9" x14ac:dyDescent="0.25">
      <c r="A5" s="1" t="s">
        <v>62</v>
      </c>
      <c r="B5" s="1">
        <v>0.47161355670998673</v>
      </c>
    </row>
    <row r="6" spans="1:9" x14ac:dyDescent="0.25">
      <c r="A6" s="1" t="s">
        <v>63</v>
      </c>
      <c r="B6" s="1">
        <v>0.44912902720828407</v>
      </c>
    </row>
    <row r="7" spans="1:9" x14ac:dyDescent="0.25">
      <c r="A7" s="1" t="s">
        <v>64</v>
      </c>
      <c r="B7" s="1">
        <v>0.37927495110566029</v>
      </c>
    </row>
    <row r="8" spans="1:9" ht="15.75" thickBot="1" x14ac:dyDescent="0.3">
      <c r="A8" s="2" t="s">
        <v>65</v>
      </c>
      <c r="B8" s="2">
        <v>50</v>
      </c>
    </row>
    <row r="10" spans="1:9" ht="15.75" thickBot="1" x14ac:dyDescent="0.3">
      <c r="A10" t="s">
        <v>66</v>
      </c>
    </row>
    <row r="11" spans="1:9" x14ac:dyDescent="0.25">
      <c r="A11" s="3"/>
      <c r="B11" s="3" t="s">
        <v>71</v>
      </c>
      <c r="C11" s="3" t="s">
        <v>72</v>
      </c>
      <c r="D11" s="3" t="s">
        <v>73</v>
      </c>
      <c r="E11" s="3" t="s">
        <v>74</v>
      </c>
      <c r="F11" s="3" t="s">
        <v>75</v>
      </c>
    </row>
    <row r="12" spans="1:9" x14ac:dyDescent="0.25">
      <c r="A12" s="1" t="s">
        <v>67</v>
      </c>
      <c r="B12" s="1">
        <v>2</v>
      </c>
      <c r="C12" s="1">
        <v>6.0344930868429136</v>
      </c>
      <c r="D12" s="1">
        <v>3.0172465434214568</v>
      </c>
      <c r="E12" s="1">
        <v>20.975024479577069</v>
      </c>
      <c r="F12" s="1">
        <v>3.0857743318340564E-7</v>
      </c>
    </row>
    <row r="13" spans="1:9" x14ac:dyDescent="0.25">
      <c r="A13" s="1" t="s">
        <v>68</v>
      </c>
      <c r="B13" s="1">
        <v>47</v>
      </c>
      <c r="C13" s="1">
        <v>6.7609259612014467</v>
      </c>
      <c r="D13" s="1">
        <v>0.143849488536201</v>
      </c>
      <c r="E13" s="1"/>
      <c r="F13" s="1"/>
    </row>
    <row r="14" spans="1:9" ht="15.75" thickBot="1" x14ac:dyDescent="0.3">
      <c r="A14" s="2" t="s">
        <v>69</v>
      </c>
      <c r="B14" s="2">
        <v>49</v>
      </c>
      <c r="C14" s="2">
        <v>12.79541904804436</v>
      </c>
      <c r="D14" s="2"/>
      <c r="E14" s="2"/>
      <c r="F14" s="2"/>
    </row>
    <row r="15" spans="1:9" ht="15.75" thickBot="1" x14ac:dyDescent="0.3"/>
    <row r="16" spans="1:9" x14ac:dyDescent="0.25">
      <c r="A16" s="3"/>
      <c r="B16" s="3" t="s">
        <v>76</v>
      </c>
      <c r="C16" s="3" t="s">
        <v>64</v>
      </c>
      <c r="D16" s="3" t="s">
        <v>77</v>
      </c>
      <c r="E16" s="3" t="s">
        <v>78</v>
      </c>
      <c r="F16" s="3" t="s">
        <v>79</v>
      </c>
      <c r="G16" s="3" t="s">
        <v>80</v>
      </c>
      <c r="H16" s="3" t="s">
        <v>81</v>
      </c>
      <c r="I16" s="3" t="s">
        <v>82</v>
      </c>
    </row>
    <row r="17" spans="1:9" x14ac:dyDescent="0.25">
      <c r="A17" s="1" t="s">
        <v>70</v>
      </c>
      <c r="B17" s="1">
        <v>1.3833064555953509</v>
      </c>
      <c r="C17" s="1">
        <v>0.44371222763309476</v>
      </c>
      <c r="D17" s="1">
        <v>3.1175756930890932</v>
      </c>
      <c r="E17" s="1">
        <v>3.1089147898217795E-3</v>
      </c>
      <c r="F17" s="1">
        <v>0.49067259082856962</v>
      </c>
      <c r="G17" s="1">
        <v>2.2759403203621322</v>
      </c>
      <c r="H17" s="1">
        <v>0.49067259082856962</v>
      </c>
      <c r="I17" s="1">
        <v>2.2759403203621322</v>
      </c>
    </row>
    <row r="18" spans="1:9" x14ac:dyDescent="0.25">
      <c r="A18" s="1" t="s">
        <v>7</v>
      </c>
      <c r="B18" s="1">
        <v>1.299421517022788E-4</v>
      </c>
      <c r="C18" s="1">
        <v>2.0232566186451983E-5</v>
      </c>
      <c r="D18" s="1">
        <v>6.4224256332491292</v>
      </c>
      <c r="E18" s="1">
        <v>6.1578536220505039E-8</v>
      </c>
      <c r="F18" s="1">
        <v>8.9239478608274381E-5</v>
      </c>
      <c r="G18" s="1">
        <v>1.7064482479628321E-4</v>
      </c>
      <c r="H18" s="1">
        <v>8.9239478608274381E-5</v>
      </c>
      <c r="I18" s="1">
        <v>1.7064482479628321E-4</v>
      </c>
    </row>
    <row r="19" spans="1:9" ht="15.75" thickBot="1" x14ac:dyDescent="0.3">
      <c r="A19" s="2" t="s">
        <v>8</v>
      </c>
      <c r="B19" s="2">
        <v>-3.1985762203925799E-3</v>
      </c>
      <c r="C19" s="2">
        <v>1.1661283359803432E-3</v>
      </c>
      <c r="D19" s="2">
        <v>-2.7429024076527515</v>
      </c>
      <c r="E19" s="2">
        <v>8.5914456566569316E-3</v>
      </c>
      <c r="F19" s="2">
        <v>-5.5445238380925129E-3</v>
      </c>
      <c r="G19" s="2">
        <v>-8.5262860269264646E-4</v>
      </c>
      <c r="H19" s="2">
        <v>-5.5445238380925129E-3</v>
      </c>
      <c r="I19" s="2">
        <v>-8.5262860269264646E-4</v>
      </c>
    </row>
    <row r="23" spans="1:9" x14ac:dyDescent="0.25">
      <c r="A23" t="s">
        <v>83</v>
      </c>
    </row>
    <row r="24" spans="1:9" ht="15.75" thickBot="1" x14ac:dyDescent="0.3"/>
    <row r="25" spans="1:9" x14ac:dyDescent="0.25">
      <c r="A25" s="3" t="s">
        <v>84</v>
      </c>
      <c r="B25" s="3" t="s">
        <v>138</v>
      </c>
      <c r="C25" s="3" t="s">
        <v>86</v>
      </c>
      <c r="D25" s="5" t="s">
        <v>89</v>
      </c>
      <c r="E25" t="s">
        <v>7</v>
      </c>
      <c r="F25" t="s">
        <v>8</v>
      </c>
      <c r="G25" s="5" t="s">
        <v>99</v>
      </c>
      <c r="H25" s="5" t="s">
        <v>100</v>
      </c>
      <c r="I25" s="5" t="s">
        <v>101</v>
      </c>
    </row>
    <row r="26" spans="1:9" x14ac:dyDescent="0.25">
      <c r="A26" s="1">
        <v>1</v>
      </c>
      <c r="B26" s="1">
        <v>2.3943163234463407</v>
      </c>
      <c r="C26" s="1">
        <v>0.12338011840096241</v>
      </c>
      <c r="D26">
        <f>C26^2</f>
        <v>1.5222653616635504E-2</v>
      </c>
      <c r="E26">
        <v>14082</v>
      </c>
      <c r="F26">
        <v>256</v>
      </c>
      <c r="G26">
        <f>E26^2</f>
        <v>198302724</v>
      </c>
      <c r="H26">
        <f>F26^2</f>
        <v>65536</v>
      </c>
      <c r="I26">
        <f>E26*F26</f>
        <v>3604992</v>
      </c>
    </row>
    <row r="27" spans="1:9" x14ac:dyDescent="0.25">
      <c r="A27" s="1">
        <v>2</v>
      </c>
      <c r="B27" s="1">
        <v>2.3300249314388397</v>
      </c>
      <c r="C27" s="1">
        <v>0.54353975124486675</v>
      </c>
      <c r="D27">
        <f t="shared" ref="D27:D75" si="0">C27^2</f>
        <v>0.29543546118333164</v>
      </c>
      <c r="E27">
        <v>15458</v>
      </c>
      <c r="F27">
        <v>332</v>
      </c>
      <c r="G27">
        <f t="shared" ref="G27:G75" si="1">E27^2</f>
        <v>238949764</v>
      </c>
      <c r="H27">
        <f t="shared" ref="H27:H75" si="2">F27^2</f>
        <v>110224</v>
      </c>
      <c r="I27">
        <f t="shared" ref="I27:I75" si="3">E27*F27</f>
        <v>5132056</v>
      </c>
    </row>
    <row r="28" spans="1:9" x14ac:dyDescent="0.25">
      <c r="A28" s="1">
        <v>3</v>
      </c>
      <c r="B28" s="1">
        <v>2.4537198703779497</v>
      </c>
      <c r="C28" s="1">
        <v>-0.2237054497096147</v>
      </c>
      <c r="D28">
        <f t="shared" si="0"/>
        <v>5.0044128229780951E-2</v>
      </c>
      <c r="E28">
        <v>15573</v>
      </c>
      <c r="F28">
        <v>298</v>
      </c>
      <c r="G28">
        <f t="shared" si="1"/>
        <v>242518329</v>
      </c>
      <c r="H28">
        <f t="shared" si="2"/>
        <v>88804</v>
      </c>
      <c r="I28">
        <f t="shared" si="3"/>
        <v>4640754</v>
      </c>
    </row>
    <row r="29" spans="1:9" x14ac:dyDescent="0.25">
      <c r="A29" s="1">
        <v>4</v>
      </c>
      <c r="B29" s="1">
        <v>2.607301506528958</v>
      </c>
      <c r="C29" s="1">
        <v>-0.56608120244008164</v>
      </c>
      <c r="D29">
        <f t="shared" si="0"/>
        <v>0.32044792775600872</v>
      </c>
      <c r="E29">
        <v>15598</v>
      </c>
      <c r="F29">
        <v>251</v>
      </c>
      <c r="G29">
        <f t="shared" si="1"/>
        <v>243297604</v>
      </c>
      <c r="H29">
        <f t="shared" si="2"/>
        <v>63001</v>
      </c>
      <c r="I29">
        <f t="shared" si="3"/>
        <v>3915098</v>
      </c>
    </row>
    <row r="30" spans="1:9" x14ac:dyDescent="0.25">
      <c r="A30" s="1">
        <v>5</v>
      </c>
      <c r="B30" s="1">
        <v>2.62170509480312</v>
      </c>
      <c r="C30" s="1">
        <v>-1.9015409358736246E-2</v>
      </c>
      <c r="D30">
        <f t="shared" si="0"/>
        <v>3.6158579308031403E-4</v>
      </c>
      <c r="E30">
        <v>15635</v>
      </c>
      <c r="F30">
        <v>248</v>
      </c>
      <c r="G30">
        <f t="shared" si="1"/>
        <v>244453225</v>
      </c>
      <c r="H30">
        <f t="shared" si="2"/>
        <v>61504</v>
      </c>
      <c r="I30">
        <f t="shared" si="3"/>
        <v>3877480</v>
      </c>
    </row>
    <row r="31" spans="1:9" x14ac:dyDescent="0.25">
      <c r="A31" s="1">
        <v>6</v>
      </c>
      <c r="B31" s="1">
        <v>2.7241394961148466</v>
      </c>
      <c r="C31" s="1">
        <v>-0.12888481762587123</v>
      </c>
      <c r="D31">
        <f t="shared" si="0"/>
        <v>1.6611296214454088E-2</v>
      </c>
      <c r="E31">
        <v>15931</v>
      </c>
      <c r="F31">
        <v>228</v>
      </c>
      <c r="G31">
        <f t="shared" si="1"/>
        <v>253796761</v>
      </c>
      <c r="H31">
        <f t="shared" si="2"/>
        <v>51984</v>
      </c>
      <c r="I31">
        <f t="shared" si="3"/>
        <v>3632268</v>
      </c>
    </row>
    <row r="32" spans="1:9" x14ac:dyDescent="0.25">
      <c r="A32" s="1">
        <v>7</v>
      </c>
      <c r="B32" s="1">
        <v>2.5559443626380616</v>
      </c>
      <c r="C32" s="1">
        <v>9.7297588537120561E-2</v>
      </c>
      <c r="D32">
        <f t="shared" si="0"/>
        <v>9.4668207351388135E-3</v>
      </c>
      <c r="E32">
        <v>16212</v>
      </c>
      <c r="F32">
        <v>292</v>
      </c>
      <c r="G32">
        <f t="shared" si="1"/>
        <v>262828944</v>
      </c>
      <c r="H32">
        <f t="shared" si="2"/>
        <v>85264</v>
      </c>
      <c r="I32">
        <f t="shared" si="3"/>
        <v>4733904</v>
      </c>
    </row>
    <row r="33" spans="1:9" x14ac:dyDescent="0.25">
      <c r="A33" s="1">
        <v>8</v>
      </c>
      <c r="B33" s="1">
        <v>2.4395461747590703</v>
      </c>
      <c r="C33" s="1">
        <v>0.46187546124342882</v>
      </c>
      <c r="D33">
        <f t="shared" si="0"/>
        <v>0.21332894169883013</v>
      </c>
      <c r="E33">
        <v>16227</v>
      </c>
      <c r="F33">
        <v>329</v>
      </c>
      <c r="G33">
        <f t="shared" si="1"/>
        <v>263315529</v>
      </c>
      <c r="H33">
        <f t="shared" si="2"/>
        <v>108241</v>
      </c>
      <c r="I33">
        <f t="shared" si="3"/>
        <v>5338683</v>
      </c>
    </row>
    <row r="34" spans="1:9" x14ac:dyDescent="0.25">
      <c r="A34" s="1">
        <v>9</v>
      </c>
      <c r="B34" s="1">
        <v>2.6181566686164537</v>
      </c>
      <c r="C34" s="1">
        <v>-9.2428024308198076E-2</v>
      </c>
      <c r="D34">
        <f t="shared" si="0"/>
        <v>8.5429396775168545E-3</v>
      </c>
      <c r="E34">
        <v>16420</v>
      </c>
      <c r="F34">
        <v>281</v>
      </c>
      <c r="G34">
        <f t="shared" si="1"/>
        <v>269616400</v>
      </c>
      <c r="H34">
        <f t="shared" si="2"/>
        <v>78961</v>
      </c>
      <c r="I34">
        <f t="shared" si="3"/>
        <v>4614020</v>
      </c>
    </row>
    <row r="35" spans="1:9" x14ac:dyDescent="0.25">
      <c r="A35" s="1">
        <v>10</v>
      </c>
      <c r="B35" s="1">
        <v>2.6601979540736194</v>
      </c>
      <c r="C35" s="1">
        <v>0.24122368192887977</v>
      </c>
      <c r="D35">
        <f t="shared" si="0"/>
        <v>5.8188864723325358E-2</v>
      </c>
      <c r="E35">
        <v>16522</v>
      </c>
      <c r="F35">
        <v>272</v>
      </c>
      <c r="G35">
        <f t="shared" si="1"/>
        <v>272976484</v>
      </c>
      <c r="H35">
        <f t="shared" si="2"/>
        <v>73984</v>
      </c>
      <c r="I35">
        <f t="shared" si="3"/>
        <v>4493984</v>
      </c>
    </row>
    <row r="36" spans="1:9" x14ac:dyDescent="0.25">
      <c r="A36" s="1">
        <v>11</v>
      </c>
      <c r="B36" s="1">
        <v>2.5074459484049889</v>
      </c>
      <c r="C36" s="1">
        <v>-7.3832626466796558E-2</v>
      </c>
      <c r="D36">
        <f t="shared" si="0"/>
        <v>5.451256730985508E-3</v>
      </c>
      <c r="E36">
        <v>16528</v>
      </c>
      <c r="F36">
        <v>320</v>
      </c>
      <c r="G36">
        <f t="shared" si="1"/>
        <v>273174784</v>
      </c>
      <c r="H36">
        <f t="shared" si="2"/>
        <v>102400</v>
      </c>
      <c r="I36">
        <f t="shared" si="3"/>
        <v>5288960</v>
      </c>
    </row>
    <row r="37" spans="1:9" x14ac:dyDescent="0.25">
      <c r="A37" s="1">
        <v>12</v>
      </c>
      <c r="B37" s="1">
        <v>2.5775447445076392</v>
      </c>
      <c r="C37" s="1">
        <v>-0.60346374497658317</v>
      </c>
      <c r="D37">
        <f t="shared" si="0"/>
        <v>0.36416849150116259</v>
      </c>
      <c r="E37">
        <v>16649</v>
      </c>
      <c r="F37">
        <v>303</v>
      </c>
      <c r="G37">
        <f t="shared" si="1"/>
        <v>277189201</v>
      </c>
      <c r="H37">
        <f t="shared" si="2"/>
        <v>91809</v>
      </c>
      <c r="I37">
        <f t="shared" si="3"/>
        <v>5044647</v>
      </c>
    </row>
    <row r="38" spans="1:9" x14ac:dyDescent="0.25">
      <c r="A38" s="1">
        <v>13</v>
      </c>
      <c r="B38" s="1">
        <v>2.4150870562705453</v>
      </c>
      <c r="C38" s="1">
        <v>-4.4843332628373034E-2</v>
      </c>
      <c r="D38">
        <f t="shared" si="0"/>
        <v>2.0109244812189057E-3</v>
      </c>
      <c r="E38">
        <v>17048</v>
      </c>
      <c r="F38">
        <v>370</v>
      </c>
      <c r="G38">
        <f t="shared" si="1"/>
        <v>290634304</v>
      </c>
      <c r="H38">
        <f t="shared" si="2"/>
        <v>136900</v>
      </c>
      <c r="I38">
        <f t="shared" si="3"/>
        <v>6307760</v>
      </c>
    </row>
    <row r="39" spans="1:9" x14ac:dyDescent="0.25">
      <c r="A39" s="1">
        <v>14</v>
      </c>
      <c r="B39" s="1">
        <v>2.33862109241411</v>
      </c>
      <c r="C39" s="1">
        <v>-0.42169845218280466</v>
      </c>
      <c r="D39">
        <f t="shared" si="0"/>
        <v>0.1778295845733732</v>
      </c>
      <c r="E39">
        <v>17198</v>
      </c>
      <c r="F39">
        <v>400</v>
      </c>
      <c r="G39">
        <f t="shared" si="1"/>
        <v>295771204</v>
      </c>
      <c r="H39">
        <f t="shared" si="2"/>
        <v>160000</v>
      </c>
      <c r="I39">
        <f t="shared" si="3"/>
        <v>6879200</v>
      </c>
    </row>
    <row r="40" spans="1:9" x14ac:dyDescent="0.25">
      <c r="A40" s="1">
        <v>15</v>
      </c>
      <c r="B40" s="1">
        <v>2.8479843584889522</v>
      </c>
      <c r="C40" s="1">
        <v>0.33422749783627648</v>
      </c>
      <c r="D40">
        <f t="shared" si="0"/>
        <v>0.1117080203098982</v>
      </c>
      <c r="E40">
        <v>17401</v>
      </c>
      <c r="F40">
        <v>249</v>
      </c>
      <c r="G40">
        <f t="shared" si="1"/>
        <v>302794801</v>
      </c>
      <c r="H40">
        <f t="shared" si="2"/>
        <v>62001</v>
      </c>
      <c r="I40">
        <f t="shared" si="3"/>
        <v>4332849</v>
      </c>
    </row>
    <row r="41" spans="1:9" x14ac:dyDescent="0.25">
      <c r="A41" s="1">
        <v>16</v>
      </c>
      <c r="B41" s="1">
        <v>2.7203311786636526</v>
      </c>
      <c r="C41" s="1">
        <v>6.4680110669712576E-2</v>
      </c>
      <c r="D41">
        <f t="shared" si="0"/>
        <v>4.1835167162462663E-3</v>
      </c>
      <c r="E41">
        <v>17674</v>
      </c>
      <c r="F41">
        <v>300</v>
      </c>
      <c r="G41">
        <f t="shared" si="1"/>
        <v>312370276</v>
      </c>
      <c r="H41">
        <f t="shared" si="2"/>
        <v>90000</v>
      </c>
      <c r="I41">
        <f t="shared" si="3"/>
        <v>5302200</v>
      </c>
    </row>
    <row r="42" spans="1:9" x14ac:dyDescent="0.25">
      <c r="A42" s="1">
        <v>17</v>
      </c>
      <c r="B42" s="1">
        <v>2.7736774313189163</v>
      </c>
      <c r="C42" s="1">
        <v>0.33538351051217941</v>
      </c>
      <c r="D42">
        <f t="shared" si="0"/>
        <v>0.11248209912347315</v>
      </c>
      <c r="E42">
        <v>17863</v>
      </c>
      <c r="F42">
        <v>291</v>
      </c>
      <c r="G42">
        <f t="shared" si="1"/>
        <v>319086769</v>
      </c>
      <c r="H42">
        <f t="shared" si="2"/>
        <v>84681</v>
      </c>
      <c r="I42">
        <f t="shared" si="3"/>
        <v>5198133</v>
      </c>
    </row>
    <row r="43" spans="1:9" x14ac:dyDescent="0.25">
      <c r="A43" s="1">
        <v>18</v>
      </c>
      <c r="B43" s="1">
        <v>2.6943127566750746</v>
      </c>
      <c r="C43" s="1">
        <v>-6.4652758655450171E-3</v>
      </c>
      <c r="D43">
        <f t="shared" si="0"/>
        <v>4.1799792017598869E-5</v>
      </c>
      <c r="E43">
        <v>18163</v>
      </c>
      <c r="F43">
        <v>328</v>
      </c>
      <c r="G43">
        <f t="shared" si="1"/>
        <v>329894569</v>
      </c>
      <c r="H43">
        <f t="shared" si="2"/>
        <v>107584</v>
      </c>
      <c r="I43">
        <f t="shared" si="3"/>
        <v>5957464</v>
      </c>
    </row>
    <row r="44" spans="1:9" x14ac:dyDescent="0.25">
      <c r="A44" s="1">
        <v>19</v>
      </c>
      <c r="B44" s="1">
        <v>2.8623979362445739</v>
      </c>
      <c r="C44" s="1">
        <v>-0.4287846143063816</v>
      </c>
      <c r="D44">
        <f t="shared" si="0"/>
        <v>0.18385624546587243</v>
      </c>
      <c r="E44">
        <v>18275</v>
      </c>
      <c r="F44">
        <v>280</v>
      </c>
      <c r="G44">
        <f t="shared" si="1"/>
        <v>333975625</v>
      </c>
      <c r="H44">
        <f t="shared" si="2"/>
        <v>78400</v>
      </c>
      <c r="I44">
        <f t="shared" si="3"/>
        <v>5117000</v>
      </c>
    </row>
    <row r="45" spans="1:9" x14ac:dyDescent="0.25">
      <c r="A45" s="1">
        <v>20</v>
      </c>
      <c r="B45" s="1">
        <v>2.8486340622863402</v>
      </c>
      <c r="C45" s="1">
        <v>-0.36372741249833984</v>
      </c>
      <c r="D45">
        <f t="shared" si="0"/>
        <v>0.13229763060273747</v>
      </c>
      <c r="E45">
        <v>18366</v>
      </c>
      <c r="F45">
        <v>288</v>
      </c>
      <c r="G45">
        <f t="shared" si="1"/>
        <v>337309956</v>
      </c>
      <c r="H45">
        <f t="shared" si="2"/>
        <v>82944</v>
      </c>
      <c r="I45">
        <f t="shared" si="3"/>
        <v>5289408</v>
      </c>
    </row>
    <row r="46" spans="1:9" x14ac:dyDescent="0.25">
      <c r="A46" s="1">
        <v>21</v>
      </c>
      <c r="B46" s="1">
        <v>2.9570158178893724</v>
      </c>
      <c r="C46" s="1">
        <v>0.18281681615221634</v>
      </c>
      <c r="D46">
        <f t="shared" si="0"/>
        <v>3.3421988268033269E-2</v>
      </c>
      <c r="E46">
        <v>18437</v>
      </c>
      <c r="F46">
        <v>257</v>
      </c>
      <c r="G46">
        <f t="shared" si="1"/>
        <v>339922969</v>
      </c>
      <c r="H46">
        <f t="shared" si="2"/>
        <v>66049</v>
      </c>
      <c r="I46">
        <f t="shared" si="3"/>
        <v>4738309</v>
      </c>
    </row>
    <row r="47" spans="1:9" x14ac:dyDescent="0.25">
      <c r="A47" s="1">
        <v>22</v>
      </c>
      <c r="B47" s="1">
        <v>2.7732576132156872</v>
      </c>
      <c r="C47" s="1">
        <v>0.40479621713225855</v>
      </c>
      <c r="D47">
        <f t="shared" si="0"/>
        <v>0.1638599774045866</v>
      </c>
      <c r="E47">
        <v>18549</v>
      </c>
      <c r="F47">
        <v>319</v>
      </c>
      <c r="G47">
        <f t="shared" si="1"/>
        <v>344065401</v>
      </c>
      <c r="H47">
        <f t="shared" si="2"/>
        <v>101761</v>
      </c>
      <c r="I47">
        <f t="shared" si="3"/>
        <v>5917131</v>
      </c>
    </row>
    <row r="48" spans="1:9" x14ac:dyDescent="0.25">
      <c r="A48" s="1">
        <v>23</v>
      </c>
      <c r="B48" s="1">
        <v>3.0076332853588883</v>
      </c>
      <c r="C48" s="1">
        <v>0.16624515761749992</v>
      </c>
      <c r="D48">
        <f t="shared" si="0"/>
        <v>2.763745243126739E-2</v>
      </c>
      <c r="E48">
        <v>18605</v>
      </c>
      <c r="F48">
        <v>248</v>
      </c>
      <c r="G48">
        <f t="shared" si="1"/>
        <v>346146025</v>
      </c>
      <c r="H48">
        <f t="shared" si="2"/>
        <v>61504</v>
      </c>
      <c r="I48">
        <f t="shared" si="3"/>
        <v>4614040</v>
      </c>
    </row>
    <row r="49" spans="1:9" x14ac:dyDescent="0.25">
      <c r="A49" s="1">
        <v>24</v>
      </c>
      <c r="B49" s="1">
        <v>2.595196872652112</v>
      </c>
      <c r="C49" s="1">
        <v>-1.1365818055956514</v>
      </c>
      <c r="D49">
        <f t="shared" si="0"/>
        <v>1.291818200811071</v>
      </c>
      <c r="E49">
        <v>18631</v>
      </c>
      <c r="F49">
        <v>378</v>
      </c>
      <c r="G49">
        <f t="shared" si="1"/>
        <v>347114161</v>
      </c>
      <c r="H49">
        <f t="shared" si="2"/>
        <v>142884</v>
      </c>
      <c r="I49">
        <f t="shared" si="3"/>
        <v>7042518</v>
      </c>
    </row>
    <row r="50" spans="1:9" x14ac:dyDescent="0.25">
      <c r="A50" s="1">
        <v>25</v>
      </c>
      <c r="B50" s="1">
        <v>2.942372333556222</v>
      </c>
      <c r="C50" s="1">
        <v>0.11162888410945415</v>
      </c>
      <c r="D50">
        <f t="shared" si="0"/>
        <v>1.2461007767521945E-2</v>
      </c>
      <c r="E50">
        <v>18792</v>
      </c>
      <c r="F50">
        <v>276</v>
      </c>
      <c r="G50">
        <f t="shared" si="1"/>
        <v>353139264</v>
      </c>
      <c r="H50">
        <f t="shared" si="2"/>
        <v>76176</v>
      </c>
      <c r="I50">
        <f t="shared" si="3"/>
        <v>5186592</v>
      </c>
    </row>
    <row r="51" spans="1:9" x14ac:dyDescent="0.25">
      <c r="A51" s="1">
        <v>26</v>
      </c>
      <c r="B51" s="1">
        <v>2.7352045486909624</v>
      </c>
      <c r="C51" s="1">
        <v>-0.28419941769332269</v>
      </c>
      <c r="D51">
        <f t="shared" si="0"/>
        <v>8.0769309017223692E-2</v>
      </c>
      <c r="E51">
        <v>18970</v>
      </c>
      <c r="F51">
        <v>348</v>
      </c>
      <c r="G51">
        <f t="shared" si="1"/>
        <v>359860900</v>
      </c>
      <c r="H51">
        <f t="shared" si="2"/>
        <v>121104</v>
      </c>
      <c r="I51">
        <f t="shared" si="3"/>
        <v>6601560</v>
      </c>
    </row>
    <row r="52" spans="1:9" x14ac:dyDescent="0.25">
      <c r="A52" s="1">
        <v>27</v>
      </c>
      <c r="B52" s="1">
        <v>2.9564260765048593</v>
      </c>
      <c r="C52" s="1">
        <v>-0.20276537629931424</v>
      </c>
      <c r="D52">
        <f t="shared" si="0"/>
        <v>4.1113797825802503E-2</v>
      </c>
      <c r="E52">
        <v>18974</v>
      </c>
      <c r="F52">
        <v>279</v>
      </c>
      <c r="G52">
        <f t="shared" si="1"/>
        <v>360012676</v>
      </c>
      <c r="H52">
        <f t="shared" si="2"/>
        <v>77841</v>
      </c>
      <c r="I52">
        <f t="shared" si="3"/>
        <v>5293746</v>
      </c>
    </row>
    <row r="53" spans="1:9" x14ac:dyDescent="0.25">
      <c r="A53" s="1">
        <v>28</v>
      </c>
      <c r="B53" s="1">
        <v>2.9743381028749827</v>
      </c>
      <c r="C53" s="1">
        <v>-0.36426828208373196</v>
      </c>
      <c r="D53">
        <f t="shared" si="0"/>
        <v>0.13269138133223332</v>
      </c>
      <c r="E53">
        <v>19038</v>
      </c>
      <c r="F53">
        <v>276</v>
      </c>
      <c r="G53">
        <f t="shared" si="1"/>
        <v>362445444</v>
      </c>
      <c r="H53">
        <f t="shared" si="2"/>
        <v>76176</v>
      </c>
      <c r="I53">
        <f t="shared" si="3"/>
        <v>5254488</v>
      </c>
    </row>
    <row r="54" spans="1:9" x14ac:dyDescent="0.25">
      <c r="A54" s="1">
        <v>29</v>
      </c>
      <c r="B54" s="1">
        <v>2.9042293103297503</v>
      </c>
      <c r="C54" s="1">
        <v>6.618515523995061E-2</v>
      </c>
      <c r="D54">
        <f t="shared" si="0"/>
        <v>4.3804747741363614E-3</v>
      </c>
      <c r="E54">
        <v>19040</v>
      </c>
      <c r="F54">
        <v>298</v>
      </c>
      <c r="G54">
        <f t="shared" si="1"/>
        <v>362521600</v>
      </c>
      <c r="H54">
        <f t="shared" si="2"/>
        <v>88804</v>
      </c>
      <c r="I54">
        <f t="shared" si="3"/>
        <v>5673920</v>
      </c>
    </row>
    <row r="55" spans="1:9" x14ac:dyDescent="0.25">
      <c r="A55" s="1">
        <v>30</v>
      </c>
      <c r="B55" s="1">
        <v>2.8149790357139528</v>
      </c>
      <c r="C55" s="1">
        <v>0.29408190611714291</v>
      </c>
      <c r="D55">
        <f t="shared" si="0"/>
        <v>8.6484167505492052E-2</v>
      </c>
      <c r="E55">
        <v>19387</v>
      </c>
      <c r="F55">
        <v>340</v>
      </c>
      <c r="G55">
        <f t="shared" si="1"/>
        <v>375855769</v>
      </c>
      <c r="H55">
        <f t="shared" si="2"/>
        <v>115600</v>
      </c>
      <c r="I55">
        <f t="shared" si="3"/>
        <v>6591580</v>
      </c>
    </row>
    <row r="56" spans="1:9" x14ac:dyDescent="0.25">
      <c r="A56" s="1">
        <v>31</v>
      </c>
      <c r="B56" s="1">
        <v>2.8024546092579952</v>
      </c>
      <c r="C56" s="1">
        <v>0.42438941553475695</v>
      </c>
      <c r="D56">
        <f t="shared" si="0"/>
        <v>0.18010637601793261</v>
      </c>
      <c r="E56">
        <v>19586</v>
      </c>
      <c r="F56">
        <v>352</v>
      </c>
      <c r="G56">
        <f t="shared" si="1"/>
        <v>383611396</v>
      </c>
      <c r="H56">
        <f t="shared" si="2"/>
        <v>123904</v>
      </c>
      <c r="I56">
        <f t="shared" si="3"/>
        <v>6894272</v>
      </c>
    </row>
    <row r="57" spans="1:9" x14ac:dyDescent="0.25">
      <c r="A57" s="1">
        <v>32</v>
      </c>
      <c r="B57" s="1">
        <v>3.0777820520725792</v>
      </c>
      <c r="C57" s="1">
        <v>0.32341532958957631</v>
      </c>
      <c r="D57">
        <f t="shared" si="0"/>
        <v>0.10459747541353427</v>
      </c>
      <c r="E57">
        <v>19711</v>
      </c>
      <c r="F57">
        <v>271</v>
      </c>
      <c r="G57">
        <f t="shared" si="1"/>
        <v>388523521</v>
      </c>
      <c r="H57">
        <f t="shared" si="2"/>
        <v>73441</v>
      </c>
      <c r="I57">
        <f t="shared" si="3"/>
        <v>5341681</v>
      </c>
    </row>
    <row r="58" spans="1:9" x14ac:dyDescent="0.25">
      <c r="A58" s="1">
        <v>33</v>
      </c>
      <c r="B58" s="1">
        <v>2.9880719805443459</v>
      </c>
      <c r="C58" s="1">
        <v>0.4131254011178096</v>
      </c>
      <c r="D58">
        <f t="shared" si="0"/>
        <v>0.17067259704875107</v>
      </c>
      <c r="E58">
        <v>20276</v>
      </c>
      <c r="F58">
        <v>322</v>
      </c>
      <c r="G58">
        <f t="shared" si="1"/>
        <v>411116176</v>
      </c>
      <c r="H58">
        <f t="shared" si="2"/>
        <v>103684</v>
      </c>
      <c r="I58">
        <f t="shared" si="3"/>
        <v>6528872</v>
      </c>
    </row>
    <row r="59" spans="1:9" x14ac:dyDescent="0.25">
      <c r="A59" s="1">
        <v>34</v>
      </c>
      <c r="B59" s="1">
        <v>3.183894812441177</v>
      </c>
      <c r="C59" s="1">
        <v>-0.43662387373249834</v>
      </c>
      <c r="D59">
        <f t="shared" si="0"/>
        <v>0.19064040711317265</v>
      </c>
      <c r="E59">
        <v>20503</v>
      </c>
      <c r="F59">
        <v>270</v>
      </c>
      <c r="G59">
        <f t="shared" si="1"/>
        <v>420373009</v>
      </c>
      <c r="H59">
        <f t="shared" si="2"/>
        <v>72900</v>
      </c>
      <c r="I59">
        <f t="shared" si="3"/>
        <v>5535810</v>
      </c>
    </row>
    <row r="60" spans="1:9" x14ac:dyDescent="0.25">
      <c r="A60" s="1">
        <v>35</v>
      </c>
      <c r="B60" s="1">
        <v>3.1187937897975866</v>
      </c>
      <c r="C60" s="1">
        <v>-0.1956321885693062</v>
      </c>
      <c r="D60">
        <f t="shared" si="0"/>
        <v>3.8271953204416578E-2</v>
      </c>
      <c r="E60">
        <v>20642</v>
      </c>
      <c r="F60">
        <v>296</v>
      </c>
      <c r="G60">
        <f t="shared" si="1"/>
        <v>426092164</v>
      </c>
      <c r="H60">
        <f t="shared" si="2"/>
        <v>87616</v>
      </c>
      <c r="I60">
        <f t="shared" si="3"/>
        <v>6110032</v>
      </c>
    </row>
    <row r="61" spans="1:9" x14ac:dyDescent="0.25">
      <c r="A61" s="1">
        <v>36</v>
      </c>
      <c r="B61" s="1">
        <v>3.0803309105733367</v>
      </c>
      <c r="C61" s="1">
        <v>8.0915817622198905E-2</v>
      </c>
      <c r="D61">
        <f t="shared" si="0"/>
        <v>6.5473695414689547E-3</v>
      </c>
      <c r="E61">
        <v>20666</v>
      </c>
      <c r="F61">
        <v>309</v>
      </c>
      <c r="G61">
        <f t="shared" si="1"/>
        <v>427083556</v>
      </c>
      <c r="H61">
        <f t="shared" si="2"/>
        <v>95481</v>
      </c>
      <c r="I61">
        <f t="shared" si="3"/>
        <v>6385794</v>
      </c>
    </row>
    <row r="62" spans="1:9" x14ac:dyDescent="0.25">
      <c r="A62" s="1">
        <v>37</v>
      </c>
      <c r="B62" s="1">
        <v>3.2861792810364094</v>
      </c>
      <c r="C62" s="1">
        <v>0.27486682324205791</v>
      </c>
      <c r="D62">
        <f t="shared" si="0"/>
        <v>7.5551770519180703E-2</v>
      </c>
      <c r="E62">
        <v>20724</v>
      </c>
      <c r="F62">
        <v>247</v>
      </c>
      <c r="G62">
        <f t="shared" si="1"/>
        <v>429484176</v>
      </c>
      <c r="H62">
        <f t="shared" si="2"/>
        <v>61009</v>
      </c>
      <c r="I62">
        <f t="shared" si="3"/>
        <v>5118828</v>
      </c>
    </row>
    <row r="63" spans="1:9" x14ac:dyDescent="0.25">
      <c r="A63" s="1">
        <v>38</v>
      </c>
      <c r="B63" s="1">
        <v>3.2428685587492199</v>
      </c>
      <c r="C63" s="1">
        <v>-0.12050360065219579</v>
      </c>
      <c r="D63">
        <f t="shared" si="0"/>
        <v>1.4521117770143881E-2</v>
      </c>
      <c r="E63">
        <v>20883</v>
      </c>
      <c r="F63">
        <v>267</v>
      </c>
      <c r="G63">
        <f t="shared" si="1"/>
        <v>436099689</v>
      </c>
      <c r="H63">
        <f t="shared" si="2"/>
        <v>71289</v>
      </c>
      <c r="I63">
        <f t="shared" si="3"/>
        <v>5575761</v>
      </c>
    </row>
    <row r="64" spans="1:9" x14ac:dyDescent="0.25">
      <c r="A64" s="1">
        <v>39</v>
      </c>
      <c r="B64" s="1">
        <v>3.2860293436791679</v>
      </c>
      <c r="C64" s="1">
        <v>3.5403097057065125E-2</v>
      </c>
      <c r="D64">
        <f t="shared" si="0"/>
        <v>1.2533792812319733E-3</v>
      </c>
      <c r="E64">
        <v>21289</v>
      </c>
      <c r="F64">
        <v>270</v>
      </c>
      <c r="G64">
        <f t="shared" si="1"/>
        <v>453221521</v>
      </c>
      <c r="H64">
        <f t="shared" si="2"/>
        <v>72900</v>
      </c>
      <c r="I64">
        <f t="shared" si="3"/>
        <v>5748030</v>
      </c>
    </row>
    <row r="65" spans="1:9" x14ac:dyDescent="0.25">
      <c r="A65" s="1">
        <v>40</v>
      </c>
      <c r="B65" s="1">
        <v>3.2201286775605729</v>
      </c>
      <c r="C65" s="1">
        <v>0.51991902688360758</v>
      </c>
      <c r="D65">
        <f t="shared" si="0"/>
        <v>0.27031579451559745</v>
      </c>
      <c r="E65">
        <v>21348</v>
      </c>
      <c r="F65">
        <v>293</v>
      </c>
      <c r="G65">
        <f t="shared" si="1"/>
        <v>455737104</v>
      </c>
      <c r="H65">
        <f t="shared" si="2"/>
        <v>85849</v>
      </c>
      <c r="I65">
        <f t="shared" si="3"/>
        <v>6254964</v>
      </c>
    </row>
    <row r="66" spans="1:9" x14ac:dyDescent="0.25">
      <c r="A66" s="1">
        <v>41</v>
      </c>
      <c r="B66" s="1">
        <v>3.316685695038323</v>
      </c>
      <c r="C66" s="1">
        <v>0.47203911130640286</v>
      </c>
      <c r="D66">
        <f t="shared" si="0"/>
        <v>0.22282092260293859</v>
      </c>
      <c r="E66">
        <v>21648</v>
      </c>
      <c r="F66">
        <v>275</v>
      </c>
      <c r="G66">
        <f t="shared" si="1"/>
        <v>468635904</v>
      </c>
      <c r="H66">
        <f t="shared" si="2"/>
        <v>75625</v>
      </c>
      <c r="I66">
        <f t="shared" si="3"/>
        <v>5953200</v>
      </c>
    </row>
    <row r="67" spans="1:9" x14ac:dyDescent="0.25">
      <c r="A67" s="1">
        <v>42</v>
      </c>
      <c r="B67" s="1">
        <v>3.3426541348139875</v>
      </c>
      <c r="C67" s="1">
        <v>-0.10790497580798997</v>
      </c>
      <c r="D67">
        <f t="shared" si="0"/>
        <v>1.16434838041229E-2</v>
      </c>
      <c r="E67">
        <v>21774</v>
      </c>
      <c r="F67">
        <v>272</v>
      </c>
      <c r="G67">
        <f t="shared" si="1"/>
        <v>474107076</v>
      </c>
      <c r="H67">
        <f t="shared" si="2"/>
        <v>73984</v>
      </c>
      <c r="I67">
        <f t="shared" si="3"/>
        <v>5922528</v>
      </c>
    </row>
    <row r="68" spans="1:9" x14ac:dyDescent="0.25">
      <c r="A68" s="1">
        <v>43</v>
      </c>
      <c r="B68" s="1">
        <v>3.0434573148953925</v>
      </c>
      <c r="C68" s="1">
        <v>-0.36243576005303879</v>
      </c>
      <c r="D68">
        <f t="shared" si="0"/>
        <v>0.1313596801652239</v>
      </c>
      <c r="E68">
        <v>21933</v>
      </c>
      <c r="F68">
        <v>372</v>
      </c>
      <c r="G68">
        <f t="shared" si="1"/>
        <v>481056489</v>
      </c>
      <c r="H68">
        <f t="shared" si="2"/>
        <v>138384</v>
      </c>
      <c r="I68">
        <f t="shared" si="3"/>
        <v>8159076</v>
      </c>
    </row>
    <row r="69" spans="1:9" x14ac:dyDescent="0.25">
      <c r="A69" s="1">
        <v>44</v>
      </c>
      <c r="B69" s="1">
        <v>2.7761962796085577</v>
      </c>
      <c r="C69" s="1">
        <v>2.7164101297977084E-2</v>
      </c>
      <c r="D69">
        <f t="shared" si="0"/>
        <v>7.3788839932676026E-4</v>
      </c>
      <c r="E69">
        <v>22067</v>
      </c>
      <c r="F69">
        <v>461</v>
      </c>
      <c r="G69">
        <f t="shared" si="1"/>
        <v>486952489</v>
      </c>
      <c r="H69">
        <f t="shared" si="2"/>
        <v>212521</v>
      </c>
      <c r="I69">
        <f t="shared" si="3"/>
        <v>10172887</v>
      </c>
    </row>
    <row r="70" spans="1:9" x14ac:dyDescent="0.25">
      <c r="A70" s="1">
        <v>45</v>
      </c>
      <c r="B70" s="1">
        <v>2.9182230583802715</v>
      </c>
      <c r="C70" s="1">
        <v>0.91041833810882355</v>
      </c>
      <c r="D70">
        <f t="shared" si="0"/>
        <v>0.82886155036483211</v>
      </c>
      <c r="E70">
        <v>22200</v>
      </c>
      <c r="F70">
        <v>422</v>
      </c>
      <c r="G70">
        <f t="shared" si="1"/>
        <v>492840000</v>
      </c>
      <c r="H70">
        <f t="shared" si="2"/>
        <v>178084</v>
      </c>
      <c r="I70">
        <f t="shared" si="3"/>
        <v>9368400</v>
      </c>
    </row>
    <row r="71" spans="1:9" x14ac:dyDescent="0.25">
      <c r="A71" s="1">
        <v>46</v>
      </c>
      <c r="B71" s="1">
        <v>3.5623763192203324</v>
      </c>
      <c r="C71" s="1">
        <v>-0.2890123235176727</v>
      </c>
      <c r="D71">
        <f t="shared" si="0"/>
        <v>8.3528123145083913E-2</v>
      </c>
      <c r="E71">
        <v>23268</v>
      </c>
      <c r="F71">
        <v>264</v>
      </c>
      <c r="G71">
        <f t="shared" si="1"/>
        <v>541399824</v>
      </c>
      <c r="H71">
        <f t="shared" si="2"/>
        <v>69696</v>
      </c>
      <c r="I71">
        <f t="shared" si="3"/>
        <v>6142752</v>
      </c>
    </row>
    <row r="72" spans="1:9" x14ac:dyDescent="0.25">
      <c r="A72" s="1">
        <v>47</v>
      </c>
      <c r="B72" s="1">
        <v>3.4042866865689532</v>
      </c>
      <c r="C72" s="1">
        <v>-5.7897554833825637E-2</v>
      </c>
      <c r="D72">
        <f t="shared" si="0"/>
        <v>3.3521268557358463E-3</v>
      </c>
      <c r="E72">
        <v>23676</v>
      </c>
      <c r="F72">
        <v>330</v>
      </c>
      <c r="G72">
        <f t="shared" si="1"/>
        <v>560552976</v>
      </c>
      <c r="H72">
        <f t="shared" si="2"/>
        <v>108900</v>
      </c>
      <c r="I72">
        <f t="shared" si="3"/>
        <v>7813080</v>
      </c>
    </row>
    <row r="73" spans="1:9" x14ac:dyDescent="0.25">
      <c r="A73" s="1">
        <v>48</v>
      </c>
      <c r="B73" s="1">
        <v>3.4331438383690669</v>
      </c>
      <c r="C73" s="1">
        <v>0.39983597623246725</v>
      </c>
      <c r="D73">
        <f t="shared" si="0"/>
        <v>0.15986880788977012</v>
      </c>
      <c r="E73">
        <v>24095</v>
      </c>
      <c r="F73">
        <v>338</v>
      </c>
      <c r="G73">
        <f t="shared" si="1"/>
        <v>580569025</v>
      </c>
      <c r="H73">
        <f t="shared" si="2"/>
        <v>114244</v>
      </c>
      <c r="I73">
        <f t="shared" si="3"/>
        <v>8144110</v>
      </c>
    </row>
    <row r="74" spans="1:9" x14ac:dyDescent="0.25">
      <c r="A74" s="1">
        <v>49</v>
      </c>
      <c r="B74" s="1">
        <v>3.7628770500154518</v>
      </c>
      <c r="C74" s="1">
        <v>-0.32888984553030554</v>
      </c>
      <c r="D74">
        <f t="shared" si="0"/>
        <v>0.10816853049294824</v>
      </c>
      <c r="E74">
        <v>26091</v>
      </c>
      <c r="F74">
        <v>316</v>
      </c>
      <c r="G74">
        <f t="shared" si="1"/>
        <v>680740281</v>
      </c>
      <c r="H74">
        <f t="shared" si="2"/>
        <v>99856</v>
      </c>
      <c r="I74">
        <f t="shared" si="3"/>
        <v>8244756</v>
      </c>
    </row>
    <row r="75" spans="1:9" ht="15.75" thickBot="1" x14ac:dyDescent="0.3">
      <c r="A75" s="2">
        <v>50</v>
      </c>
      <c r="B75" s="2">
        <v>3.7149683678853958</v>
      </c>
      <c r="C75" s="2">
        <v>-0.44920892799851853</v>
      </c>
      <c r="D75">
        <f t="shared" si="0"/>
        <v>0.2017886609935782</v>
      </c>
      <c r="E75">
        <v>27150</v>
      </c>
      <c r="F75">
        <v>374</v>
      </c>
      <c r="G75">
        <f t="shared" si="1"/>
        <v>737122500</v>
      </c>
      <c r="H75">
        <f t="shared" si="2"/>
        <v>139876</v>
      </c>
      <c r="I75">
        <f t="shared" si="3"/>
        <v>10154100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>
      <selection activeCell="I13" sqref="I13"/>
    </sheetView>
  </sheetViews>
  <sheetFormatPr defaultRowHeight="15" x14ac:dyDescent="0.25"/>
  <cols>
    <col min="1" max="1" width="18" bestFit="1" customWidth="1"/>
    <col min="3" max="3" width="26.140625" bestFit="1" customWidth="1"/>
    <col min="4" max="4" width="14.5703125" bestFit="1" customWidth="1"/>
    <col min="5" max="5" width="12.7109375" bestFit="1" customWidth="1"/>
    <col min="6" max="6" width="12" bestFit="1" customWidth="1"/>
    <col min="7" max="7" width="13.42578125" bestFit="1" customWidth="1"/>
    <col min="8" max="8" width="12" bestFit="1" customWidth="1"/>
    <col min="9" max="9" width="12.7109375" bestFit="1" customWidth="1"/>
    <col min="10" max="10" width="12.5703125" bestFit="1" customWidth="1"/>
  </cols>
  <sheetData>
    <row r="1" spans="1:10" x14ac:dyDescent="0.25">
      <c r="A1" t="s">
        <v>59</v>
      </c>
      <c r="I1" t="s">
        <v>140</v>
      </c>
    </row>
    <row r="2" spans="1:10" ht="15.75" thickBot="1" x14ac:dyDescent="0.3">
      <c r="I2" t="s">
        <v>104</v>
      </c>
    </row>
    <row r="3" spans="1:10" x14ac:dyDescent="0.25">
      <c r="A3" s="4" t="s">
        <v>60</v>
      </c>
      <c r="B3" s="4"/>
      <c r="C3" s="4"/>
    </row>
    <row r="4" spans="1:10" x14ac:dyDescent="0.25">
      <c r="A4" s="1" t="s">
        <v>61</v>
      </c>
      <c r="B4" s="1"/>
      <c r="C4" s="1">
        <v>0.38130681915116088</v>
      </c>
      <c r="I4" t="s">
        <v>141</v>
      </c>
    </row>
    <row r="5" spans="1:10" x14ac:dyDescent="0.25">
      <c r="A5" s="1" t="s">
        <v>62</v>
      </c>
      <c r="B5" s="1"/>
      <c r="C5" s="1">
        <v>0.14539489033117611</v>
      </c>
      <c r="I5" t="s">
        <v>112</v>
      </c>
    </row>
    <row r="6" spans="1:10" x14ac:dyDescent="0.25">
      <c r="A6" s="1" t="s">
        <v>63</v>
      </c>
      <c r="B6" s="1"/>
      <c r="C6" s="1">
        <v>4.8280673323355214E-2</v>
      </c>
    </row>
    <row r="7" spans="1:10" x14ac:dyDescent="0.25">
      <c r="A7" s="1" t="s">
        <v>64</v>
      </c>
      <c r="B7" s="1"/>
      <c r="C7" s="1">
        <v>0.21263845685488558</v>
      </c>
      <c r="I7" t="s">
        <v>142</v>
      </c>
    </row>
    <row r="8" spans="1:10" ht="15.75" thickBot="1" x14ac:dyDescent="0.3">
      <c r="A8" s="2" t="s">
        <v>65</v>
      </c>
      <c r="B8" s="2"/>
      <c r="C8" s="2">
        <v>50</v>
      </c>
      <c r="I8" t="s">
        <v>143</v>
      </c>
    </row>
    <row r="10" spans="1:10" ht="15.75" thickBot="1" x14ac:dyDescent="0.3">
      <c r="A10" t="s">
        <v>66</v>
      </c>
      <c r="I10" t="s">
        <v>144</v>
      </c>
    </row>
    <row r="11" spans="1:10" x14ac:dyDescent="0.25">
      <c r="A11" s="3"/>
      <c r="B11" s="3"/>
      <c r="C11" s="3" t="s">
        <v>71</v>
      </c>
      <c r="D11" s="3" t="s">
        <v>72</v>
      </c>
      <c r="E11" s="3" t="s">
        <v>73</v>
      </c>
      <c r="F11" s="3" t="s">
        <v>74</v>
      </c>
      <c r="G11" s="3" t="s">
        <v>75</v>
      </c>
      <c r="I11" s="5" t="s">
        <v>115</v>
      </c>
      <c r="J11">
        <f>C5*C8</f>
        <v>7.2697445165588057</v>
      </c>
    </row>
    <row r="12" spans="1:10" x14ac:dyDescent="0.25">
      <c r="A12" s="1" t="s">
        <v>67</v>
      </c>
      <c r="B12" s="1"/>
      <c r="C12" s="1">
        <v>5</v>
      </c>
      <c r="D12" s="1">
        <v>0.33846982692168415</v>
      </c>
      <c r="E12" s="1">
        <v>6.7693965384336835E-2</v>
      </c>
      <c r="F12" s="1">
        <v>1.4971535045117756</v>
      </c>
      <c r="G12" s="17">
        <v>0.21024477649727705</v>
      </c>
      <c r="I12" t="s">
        <v>116</v>
      </c>
      <c r="J12">
        <f>_xlfn.CHISQ.INV(0.95,5)</f>
        <v>11.070497693516351</v>
      </c>
    </row>
    <row r="13" spans="1:10" x14ac:dyDescent="0.25">
      <c r="A13" s="1" t="s">
        <v>68</v>
      </c>
      <c r="B13" s="1"/>
      <c r="C13" s="1">
        <v>44</v>
      </c>
      <c r="D13" s="1">
        <v>1.9894649866795897</v>
      </c>
      <c r="E13" s="1">
        <v>4.5215113333627037E-2</v>
      </c>
      <c r="F13" s="1"/>
      <c r="G13" s="1"/>
      <c r="I13" t="s">
        <v>145</v>
      </c>
    </row>
    <row r="14" spans="1:10" ht="15.75" thickBot="1" x14ac:dyDescent="0.3">
      <c r="A14" s="2" t="s">
        <v>69</v>
      </c>
      <c r="B14" s="2"/>
      <c r="C14" s="2">
        <v>49</v>
      </c>
      <c r="D14" s="2">
        <v>2.3279348136012739</v>
      </c>
      <c r="E14" s="2"/>
      <c r="F14" s="2"/>
      <c r="G14" s="2"/>
    </row>
    <row r="15" spans="1:10" ht="15.75" thickBot="1" x14ac:dyDescent="0.3"/>
    <row r="16" spans="1:10" x14ac:dyDescent="0.25">
      <c r="A16" s="3"/>
      <c r="B16" s="3"/>
      <c r="C16" s="3" t="s">
        <v>76</v>
      </c>
      <c r="D16" s="3" t="s">
        <v>64</v>
      </c>
      <c r="E16" s="3" t="s">
        <v>77</v>
      </c>
      <c r="F16" s="3" t="s">
        <v>78</v>
      </c>
      <c r="G16" s="3" t="s">
        <v>79</v>
      </c>
      <c r="H16" s="3" t="s">
        <v>80</v>
      </c>
      <c r="I16" s="3" t="s">
        <v>81</v>
      </c>
      <c r="J16" s="3" t="s">
        <v>82</v>
      </c>
    </row>
    <row r="17" spans="1:10" x14ac:dyDescent="0.25">
      <c r="A17" s="1" t="s">
        <v>70</v>
      </c>
      <c r="B17" s="1" t="s">
        <v>105</v>
      </c>
      <c r="C17" s="1">
        <v>-0.67647955289479</v>
      </c>
      <c r="D17" s="1">
        <v>1.5944655502612415</v>
      </c>
      <c r="E17" s="1">
        <v>-0.42426727424995403</v>
      </c>
      <c r="F17" s="1">
        <v>0.67343817747900392</v>
      </c>
      <c r="G17" s="1">
        <v>-3.8899137214589312</v>
      </c>
      <c r="H17" s="1">
        <v>2.5369546156693512</v>
      </c>
      <c r="I17" s="1">
        <v>-3.8899137214589312</v>
      </c>
      <c r="J17" s="1">
        <v>2.5369546156693512</v>
      </c>
    </row>
    <row r="18" spans="1:10" x14ac:dyDescent="0.25">
      <c r="A18" s="1" t="s">
        <v>7</v>
      </c>
      <c r="B18" s="1" t="s">
        <v>106</v>
      </c>
      <c r="C18" s="1">
        <v>3.3758747685175726E-5</v>
      </c>
      <c r="D18" s="1">
        <v>1.1705836071404115E-4</v>
      </c>
      <c r="E18" s="1">
        <v>0.28839245210040232</v>
      </c>
      <c r="F18" s="1">
        <v>0.77440059361653668</v>
      </c>
      <c r="G18" s="1">
        <v>-2.0215687681544468E-4</v>
      </c>
      <c r="H18" s="1">
        <v>2.6967437218579615E-4</v>
      </c>
      <c r="I18" s="1">
        <v>-2.0215687681544468E-4</v>
      </c>
      <c r="J18" s="1">
        <v>2.6967437218579615E-4</v>
      </c>
    </row>
    <row r="19" spans="1:10" x14ac:dyDescent="0.25">
      <c r="A19" s="1" t="s">
        <v>8</v>
      </c>
      <c r="B19" s="1" t="s">
        <v>108</v>
      </c>
      <c r="C19" s="1">
        <v>1.6624414584874309E-3</v>
      </c>
      <c r="D19" s="1">
        <v>6.530760574777493E-3</v>
      </c>
      <c r="E19" s="1">
        <v>0.25455556660704426</v>
      </c>
      <c r="F19" s="1">
        <v>0.80025235950945506</v>
      </c>
      <c r="G19" s="1">
        <v>-1.1499441640374853E-2</v>
      </c>
      <c r="H19" s="1">
        <v>1.4824324557349715E-2</v>
      </c>
      <c r="I19" s="1">
        <v>-1.1499441640374853E-2</v>
      </c>
      <c r="J19" s="1">
        <v>1.4824324557349715E-2</v>
      </c>
    </row>
    <row r="20" spans="1:10" x14ac:dyDescent="0.25">
      <c r="A20" s="1" t="s">
        <v>99</v>
      </c>
      <c r="B20" s="1" t="s">
        <v>109</v>
      </c>
      <c r="C20" s="1">
        <v>-9.1092037711735563E-10</v>
      </c>
      <c r="D20" s="1">
        <v>3.6351467731444143E-9</v>
      </c>
      <c r="E20" s="1">
        <v>-0.25058695947217735</v>
      </c>
      <c r="F20" s="1">
        <v>0.80329992926076654</v>
      </c>
      <c r="G20" s="1">
        <v>-8.2370773120564927E-9</v>
      </c>
      <c r="H20" s="1">
        <v>6.4152365578217818E-9</v>
      </c>
      <c r="I20" s="1">
        <v>-8.2370773120564927E-9</v>
      </c>
      <c r="J20" s="1">
        <v>6.4152365578217818E-9</v>
      </c>
    </row>
    <row r="21" spans="1:10" x14ac:dyDescent="0.25">
      <c r="A21" s="1" t="s">
        <v>100</v>
      </c>
      <c r="B21" s="1" t="s">
        <v>110</v>
      </c>
      <c r="C21" s="1">
        <v>2.8553433683929027E-7</v>
      </c>
      <c r="D21" s="1">
        <v>1.1664551219677674E-5</v>
      </c>
      <c r="E21" s="1">
        <v>2.4478810325561793E-2</v>
      </c>
      <c r="F21" s="1">
        <v>0.98058136750920954</v>
      </c>
      <c r="G21" s="1">
        <v>-2.3222823961737563E-5</v>
      </c>
      <c r="H21" s="1">
        <v>2.3793892635416142E-5</v>
      </c>
      <c r="I21" s="1">
        <v>-2.3222823961737563E-5</v>
      </c>
      <c r="J21" s="1">
        <v>2.3793892635416142E-5</v>
      </c>
    </row>
    <row r="22" spans="1:10" ht="15.75" thickBot="1" x14ac:dyDescent="0.3">
      <c r="A22" s="2" t="s">
        <v>101</v>
      </c>
      <c r="B22" s="2" t="s">
        <v>107</v>
      </c>
      <c r="C22" s="2">
        <v>-4.7585873897310844E-9</v>
      </c>
      <c r="D22" s="2">
        <v>3.2645932078205477E-7</v>
      </c>
      <c r="E22" s="2">
        <v>-1.4576356338460716E-2</v>
      </c>
      <c r="F22" s="2">
        <v>0.98843605706733006</v>
      </c>
      <c r="G22" s="2">
        <v>-6.6269411686881976E-7</v>
      </c>
      <c r="H22" s="2">
        <v>6.5317694208935769E-7</v>
      </c>
      <c r="I22" s="2">
        <v>-6.6269411686881976E-7</v>
      </c>
      <c r="J22" s="2">
        <v>6.5317694208935769E-7</v>
      </c>
    </row>
    <row r="26" spans="1:10" x14ac:dyDescent="0.25">
      <c r="A26" t="s">
        <v>83</v>
      </c>
    </row>
    <row r="27" spans="1:10" ht="15.75" thickBot="1" x14ac:dyDescent="0.3"/>
    <row r="28" spans="1:10" x14ac:dyDescent="0.25">
      <c r="A28" s="3" t="s">
        <v>84</v>
      </c>
      <c r="B28" s="3"/>
      <c r="C28" s="3" t="s">
        <v>139</v>
      </c>
      <c r="D28" s="3" t="s">
        <v>86</v>
      </c>
    </row>
    <row r="29" spans="1:10" x14ac:dyDescent="0.25">
      <c r="A29" s="1">
        <v>1</v>
      </c>
      <c r="B29" s="1"/>
      <c r="C29" s="1">
        <v>4.5416262078976283E-2</v>
      </c>
      <c r="D29" s="1">
        <v>-3.019360846234078E-2</v>
      </c>
    </row>
    <row r="30" spans="1:10" x14ac:dyDescent="0.25">
      <c r="A30" s="1">
        <v>2</v>
      </c>
      <c r="B30" s="1"/>
      <c r="C30" s="1">
        <v>0.18668092368428049</v>
      </c>
      <c r="D30" s="1">
        <v>0.10875453749905115</v>
      </c>
    </row>
    <row r="31" spans="1:10" x14ac:dyDescent="0.25">
      <c r="A31" s="1">
        <v>3</v>
      </c>
      <c r="B31" s="1"/>
      <c r="C31" s="1">
        <v>0.12701124951058732</v>
      </c>
      <c r="D31" s="1">
        <v>-7.6967121280806364E-2</v>
      </c>
    </row>
    <row r="32" spans="1:10" x14ac:dyDescent="0.25">
      <c r="A32" s="1">
        <v>4</v>
      </c>
      <c r="B32" s="1"/>
      <c r="C32" s="1">
        <v>4.5096067174347769E-2</v>
      </c>
      <c r="D32" s="1">
        <v>0.27535186058166095</v>
      </c>
    </row>
    <row r="33" spans="1:4" x14ac:dyDescent="0.25">
      <c r="A33" s="1">
        <v>5</v>
      </c>
      <c r="B33" s="1"/>
      <c r="C33" s="1">
        <v>4.0056701384290815E-2</v>
      </c>
      <c r="D33" s="1">
        <v>-3.96951155912105E-2</v>
      </c>
    </row>
    <row r="34" spans="1:4" x14ac:dyDescent="0.25">
      <c r="A34" s="1">
        <v>6</v>
      </c>
      <c r="B34" s="1"/>
      <c r="C34" s="1">
        <v>6.7378200369252218E-3</v>
      </c>
      <c r="D34" s="1">
        <v>9.8734761775288657E-3</v>
      </c>
    </row>
    <row r="35" spans="1:4" x14ac:dyDescent="0.25">
      <c r="A35" s="1">
        <v>7</v>
      </c>
      <c r="B35" s="1"/>
      <c r="C35" s="1">
        <v>0.11865303348744011</v>
      </c>
      <c r="D35" s="1">
        <v>-0.1091862127523013</v>
      </c>
    </row>
    <row r="36" spans="1:4" x14ac:dyDescent="0.25">
      <c r="A36" s="1">
        <v>8</v>
      </c>
      <c r="B36" s="1"/>
      <c r="C36" s="1">
        <v>0.18390933720963523</v>
      </c>
      <c r="D36" s="1">
        <v>2.9419604489194895E-2</v>
      </c>
    </row>
    <row r="37" spans="1:4" x14ac:dyDescent="0.25">
      <c r="A37" s="1">
        <v>9</v>
      </c>
      <c r="B37" s="1"/>
      <c r="C37" s="1">
        <v>9.9975920548939959E-2</v>
      </c>
      <c r="D37" s="1">
        <v>-9.1432980871423097E-2</v>
      </c>
    </row>
    <row r="38" spans="1:4" x14ac:dyDescent="0.25">
      <c r="A38" s="1">
        <v>10</v>
      </c>
      <c r="B38" s="1"/>
      <c r="C38" s="1">
        <v>8.454666810347955E-2</v>
      </c>
      <c r="D38" s="1">
        <v>-2.6357803380154192E-2</v>
      </c>
    </row>
    <row r="39" spans="1:4" x14ac:dyDescent="0.25">
      <c r="A39" s="1">
        <v>11</v>
      </c>
      <c r="B39" s="1"/>
      <c r="C39" s="1">
        <v>0.1686965560330913</v>
      </c>
      <c r="D39" s="1">
        <v>-0.1632452993021058</v>
      </c>
    </row>
    <row r="40" spans="1:4" x14ac:dyDescent="0.25">
      <c r="A40" s="1">
        <v>12</v>
      </c>
      <c r="B40" s="1"/>
      <c r="C40" s="1">
        <v>0.13900153606064741</v>
      </c>
      <c r="D40" s="1">
        <v>0.22516695544051518</v>
      </c>
    </row>
    <row r="41" spans="1:4" x14ac:dyDescent="0.25">
      <c r="A41" s="1">
        <v>13</v>
      </c>
      <c r="B41" s="1"/>
      <c r="C41" s="1">
        <v>0.25847183099936372</v>
      </c>
      <c r="D41" s="1">
        <v>-0.25646090651814479</v>
      </c>
    </row>
    <row r="42" spans="1:4" x14ac:dyDescent="0.25">
      <c r="A42" s="1">
        <v>14</v>
      </c>
      <c r="B42" s="1"/>
      <c r="C42" s="1">
        <v>0.31260617602454854</v>
      </c>
      <c r="D42" s="1">
        <v>-0.13477659145117535</v>
      </c>
    </row>
    <row r="43" spans="1:4" x14ac:dyDescent="0.25">
      <c r="A43" s="1">
        <v>15</v>
      </c>
      <c r="B43" s="1"/>
      <c r="C43" s="1">
        <v>4.6167558227592352E-2</v>
      </c>
      <c r="D43" s="1">
        <v>6.554046208230585E-2</v>
      </c>
    </row>
    <row r="44" spans="1:4" x14ac:dyDescent="0.25">
      <c r="A44" s="1">
        <v>16</v>
      </c>
      <c r="B44" s="1"/>
      <c r="C44" s="1">
        <v>0.13482764988276652</v>
      </c>
      <c r="D44" s="1">
        <v>-0.13064413316652027</v>
      </c>
    </row>
    <row r="45" spans="1:4" x14ac:dyDescent="0.25">
      <c r="A45" s="1">
        <v>17</v>
      </c>
      <c r="B45" s="1"/>
      <c r="C45" s="1">
        <v>0.11910434450865076</v>
      </c>
      <c r="D45" s="1">
        <v>-6.6222453851776109E-3</v>
      </c>
    </row>
    <row r="46" spans="1:4" x14ac:dyDescent="0.25">
      <c r="A46" s="1">
        <v>18</v>
      </c>
      <c r="B46" s="1"/>
      <c r="C46" s="1">
        <v>0.18382350752182786</v>
      </c>
      <c r="D46" s="1">
        <v>-0.18378170772981026</v>
      </c>
    </row>
    <row r="47" spans="1:4" x14ac:dyDescent="0.25">
      <c r="A47" s="1">
        <v>19</v>
      </c>
      <c r="B47" s="1"/>
      <c r="C47" s="1">
        <v>9.9756167490218886E-2</v>
      </c>
      <c r="D47" s="1">
        <v>8.4100077975653539E-2</v>
      </c>
    </row>
    <row r="48" spans="1:4" x14ac:dyDescent="0.25">
      <c r="A48" s="1">
        <v>20</v>
      </c>
      <c r="B48" s="1"/>
      <c r="C48" s="1">
        <v>0.11356748463742425</v>
      </c>
      <c r="D48" s="1">
        <v>1.8730145965313222E-2</v>
      </c>
    </row>
    <row r="49" spans="1:4" x14ac:dyDescent="0.25">
      <c r="A49" s="1">
        <v>21</v>
      </c>
      <c r="B49" s="1"/>
      <c r="C49" s="1">
        <v>5.9846773853582405E-2</v>
      </c>
      <c r="D49" s="1">
        <v>-2.6424785585549136E-2</v>
      </c>
    </row>
    <row r="50" spans="1:4" x14ac:dyDescent="0.25">
      <c r="A50" s="1">
        <v>22</v>
      </c>
      <c r="B50" s="1"/>
      <c r="C50" s="1">
        <v>0.16751317303418686</v>
      </c>
      <c r="D50" s="1">
        <v>-3.6531956296002588E-3</v>
      </c>
    </row>
    <row r="51" spans="1:4" x14ac:dyDescent="0.25">
      <c r="A51" s="1">
        <v>23</v>
      </c>
      <c r="B51" s="1"/>
      <c r="C51" s="1">
        <v>4.4181153155362557E-2</v>
      </c>
      <c r="D51" s="1">
        <v>-1.6543700724095167E-2</v>
      </c>
    </row>
    <row r="52" spans="1:4" x14ac:dyDescent="0.25">
      <c r="A52" s="1">
        <v>24</v>
      </c>
      <c r="B52" s="1"/>
      <c r="C52" s="1">
        <v>0.27197503493326425</v>
      </c>
      <c r="D52" s="1">
        <v>1.0198431658778069</v>
      </c>
    </row>
    <row r="53" spans="1:4" x14ac:dyDescent="0.25">
      <c r="A53" s="1">
        <v>25</v>
      </c>
      <c r="B53" s="1"/>
      <c r="C53" s="1">
        <v>9.2136936965927466E-2</v>
      </c>
      <c r="D53" s="1">
        <v>-7.9675929198405521E-2</v>
      </c>
    </row>
    <row r="54" spans="1:4" x14ac:dyDescent="0.25">
      <c r="A54" s="1">
        <v>26</v>
      </c>
      <c r="B54" s="1"/>
      <c r="C54" s="1">
        <v>0.21781414166886076</v>
      </c>
      <c r="D54" s="1">
        <v>-0.13704483265163708</v>
      </c>
    </row>
    <row r="55" spans="1:4" x14ac:dyDescent="0.25">
      <c r="A55" s="1">
        <v>27</v>
      </c>
      <c r="B55" s="1"/>
      <c r="C55" s="1">
        <v>9.6972735366646884E-2</v>
      </c>
      <c r="D55" s="1">
        <v>-5.5858937540844381E-2</v>
      </c>
    </row>
    <row r="56" spans="1:4" x14ac:dyDescent="0.25">
      <c r="A56" s="1">
        <v>28</v>
      </c>
      <c r="B56" s="1"/>
      <c r="C56" s="1">
        <v>9.1641310851945462E-2</v>
      </c>
      <c r="D56" s="1">
        <v>4.1050070480287859E-2</v>
      </c>
    </row>
    <row r="57" spans="1:4" x14ac:dyDescent="0.25">
      <c r="A57" s="1">
        <v>29</v>
      </c>
      <c r="B57" s="1"/>
      <c r="C57" s="1">
        <v>0.12982299216135643</v>
      </c>
      <c r="D57" s="1">
        <v>-0.12544251738722006</v>
      </c>
    </row>
    <row r="58" spans="1:4" x14ac:dyDescent="0.25">
      <c r="A58" s="1">
        <v>30</v>
      </c>
      <c r="B58" s="1"/>
      <c r="C58" s="1">
        <v>0.20249786539644296</v>
      </c>
      <c r="D58" s="1">
        <v>-0.11601369789095091</v>
      </c>
    </row>
    <row r="59" spans="1:4" x14ac:dyDescent="0.25">
      <c r="A59" s="1">
        <v>31</v>
      </c>
      <c r="B59" s="1"/>
      <c r="C59" s="1">
        <v>0.22303108581496167</v>
      </c>
      <c r="D59" s="1">
        <v>-4.2924709797029059E-2</v>
      </c>
    </row>
    <row r="60" spans="1:4" x14ac:dyDescent="0.25">
      <c r="A60" s="1">
        <v>32</v>
      </c>
      <c r="B60" s="1"/>
      <c r="C60" s="1">
        <v>8.109783709476788E-2</v>
      </c>
      <c r="D60" s="1">
        <v>2.3499638318766392E-2</v>
      </c>
    </row>
    <row r="61" spans="1:4" x14ac:dyDescent="0.25">
      <c r="A61" s="1">
        <v>33</v>
      </c>
      <c r="B61" s="1"/>
      <c r="C61" s="1">
        <v>0.16736199693429718</v>
      </c>
      <c r="D61" s="1">
        <v>3.3106001144538877E-3</v>
      </c>
    </row>
    <row r="62" spans="1:4" x14ac:dyDescent="0.25">
      <c r="A62" s="1">
        <v>34</v>
      </c>
      <c r="B62" s="1"/>
      <c r="C62" s="1">
        <v>7.6081722295373772E-2</v>
      </c>
      <c r="D62" s="1">
        <v>0.11455868481779888</v>
      </c>
    </row>
    <row r="63" spans="1:4" x14ac:dyDescent="0.25">
      <c r="A63" s="1">
        <v>35</v>
      </c>
      <c r="B63" s="1"/>
      <c r="C63" s="1">
        <v>0.12025740904771452</v>
      </c>
      <c r="D63" s="1">
        <v>-8.1985455843297944E-2</v>
      </c>
    </row>
    <row r="64" spans="1:4" x14ac:dyDescent="0.25">
      <c r="A64" s="1">
        <v>36</v>
      </c>
      <c r="B64" s="1"/>
      <c r="C64" s="1">
        <v>0.14270976876145824</v>
      </c>
      <c r="D64" s="1">
        <v>-0.13616239921998929</v>
      </c>
    </row>
    <row r="65" spans="1:4" x14ac:dyDescent="0.25">
      <c r="A65" s="1">
        <v>37</v>
      </c>
      <c r="B65" s="1"/>
      <c r="C65" s="1">
        <v>3.559566079655628E-2</v>
      </c>
      <c r="D65" s="1">
        <v>3.9956109722624422E-2</v>
      </c>
    </row>
    <row r="66" spans="1:4" x14ac:dyDescent="0.25">
      <c r="A66" s="1">
        <v>38</v>
      </c>
      <c r="B66" s="1"/>
      <c r="C66" s="1">
        <v>6.8946862622419003E-2</v>
      </c>
      <c r="D66" s="1">
        <v>-5.4425744852275124E-2</v>
      </c>
    </row>
    <row r="67" spans="1:4" x14ac:dyDescent="0.25">
      <c r="A67" s="1">
        <v>39</v>
      </c>
      <c r="B67" s="1"/>
      <c r="C67" s="1">
        <v>7.1683851621289138E-2</v>
      </c>
      <c r="D67" s="1">
        <v>-7.0430472340057171E-2</v>
      </c>
    </row>
    <row r="68" spans="1:4" x14ac:dyDescent="0.25">
      <c r="A68" s="1">
        <v>40</v>
      </c>
      <c r="B68" s="1"/>
      <c r="C68" s="1">
        <v>0.11090536985280142</v>
      </c>
      <c r="D68" s="1">
        <v>0.15941042466279604</v>
      </c>
    </row>
    <row r="69" spans="1:4" x14ac:dyDescent="0.25">
      <c r="A69" s="1">
        <v>41</v>
      </c>
      <c r="B69" s="1"/>
      <c r="C69" s="1">
        <v>7.7875935450449046E-2</v>
      </c>
      <c r="D69" s="1">
        <v>0.14494498715248955</v>
      </c>
    </row>
    <row r="70" spans="1:4" x14ac:dyDescent="0.25">
      <c r="A70" s="1">
        <v>42</v>
      </c>
      <c r="B70" s="1"/>
      <c r="C70" s="1">
        <v>7.1835804767469535E-2</v>
      </c>
      <c r="D70" s="1">
        <v>-6.0192320963346632E-2</v>
      </c>
    </row>
    <row r="71" spans="1:4" x14ac:dyDescent="0.25">
      <c r="A71" s="1">
        <v>43</v>
      </c>
      <c r="B71" s="1"/>
      <c r="C71" s="1">
        <v>0.24486283177057325</v>
      </c>
      <c r="D71" s="1">
        <v>-0.11350315160534935</v>
      </c>
    </row>
    <row r="72" spans="1:4" x14ac:dyDescent="0.25">
      <c r="A72" s="1">
        <v>44</v>
      </c>
      <c r="B72" s="1"/>
      <c r="C72" s="1">
        <v>0.40355877072263696</v>
      </c>
      <c r="D72" s="1">
        <v>-0.4028208823233102</v>
      </c>
    </row>
    <row r="73" spans="1:4" x14ac:dyDescent="0.25">
      <c r="A73" s="1">
        <v>45</v>
      </c>
      <c r="B73" s="1"/>
      <c r="C73" s="1">
        <v>0.33184568927902097</v>
      </c>
      <c r="D73" s="1">
        <v>0.49701586108581114</v>
      </c>
    </row>
    <row r="74" spans="1:4" x14ac:dyDescent="0.25">
      <c r="A74" s="1">
        <v>46</v>
      </c>
      <c r="B74" s="1"/>
      <c r="C74" s="1">
        <v>4.5401180370116381E-2</v>
      </c>
      <c r="D74" s="1">
        <v>3.8126942774967532E-2</v>
      </c>
    </row>
    <row r="75" spans="1:4" x14ac:dyDescent="0.25">
      <c r="A75" s="1">
        <v>47</v>
      </c>
      <c r="B75" s="1"/>
      <c r="C75" s="1">
        <v>0.15469457562694522</v>
      </c>
      <c r="D75" s="1">
        <v>-0.15134244877120936</v>
      </c>
    </row>
    <row r="76" spans="1:4" x14ac:dyDescent="0.25">
      <c r="A76" s="1">
        <v>48</v>
      </c>
      <c r="B76" s="1"/>
      <c r="C76" s="1">
        <v>0.16385665598390042</v>
      </c>
      <c r="D76" s="1">
        <v>-3.9878480941303029E-3</v>
      </c>
    </row>
    <row r="77" spans="1:4" x14ac:dyDescent="0.25">
      <c r="A77" s="1">
        <v>49</v>
      </c>
      <c r="B77" s="1"/>
      <c r="C77" s="1">
        <v>9.8830165160077837E-2</v>
      </c>
      <c r="D77" s="1">
        <v>9.3383653328703992E-3</v>
      </c>
    </row>
    <row r="78" spans="1:4" ht="15.75" thickBot="1" x14ac:dyDescent="0.3">
      <c r="A78" s="2">
        <v>50</v>
      </c>
      <c r="B78" s="2"/>
      <c r="C78" s="2">
        <v>0.18198387523600629</v>
      </c>
      <c r="D78" s="2">
        <v>1.9804785757571913E-2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model 1</vt:lpstr>
      <vt:lpstr>model 2</vt:lpstr>
      <vt:lpstr> auxiliary regression 1</vt:lpstr>
      <vt:lpstr>model 3</vt:lpstr>
      <vt:lpstr>auxiliary regression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MUNIECE A ALFAR</cp:lastModifiedBy>
  <dcterms:created xsi:type="dcterms:W3CDTF">2021-08-16T06:48:03Z</dcterms:created>
  <dcterms:modified xsi:type="dcterms:W3CDTF">2022-08-22T06:20:15Z</dcterms:modified>
</cp:coreProperties>
</file>