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1670" windowHeight="5940" activeTab="2"/>
  </bookViews>
  <sheets>
    <sheet name="Rules for CFO" sheetId="4" r:id="rId1"/>
    <sheet name="Information Given" sheetId="2" r:id="rId2"/>
    <sheet name="Cash Flows Statement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"/>
  <c r="C30" i="3" l="1"/>
  <c r="C27"/>
  <c r="C22"/>
  <c r="B26"/>
  <c r="B21"/>
  <c r="B14"/>
  <c r="B12"/>
  <c r="B9"/>
  <c r="B8"/>
  <c r="J16" i="2"/>
  <c r="H18"/>
  <c r="I18"/>
  <c r="J22"/>
  <c r="J23"/>
  <c r="B15" i="3" s="1"/>
  <c r="J25" i="2"/>
  <c r="J28"/>
  <c r="J29"/>
  <c r="J12"/>
  <c r="J13"/>
  <c r="J14"/>
  <c r="J15"/>
  <c r="J8"/>
  <c r="B11" i="3" s="1"/>
  <c r="J9" i="2"/>
  <c r="J10"/>
  <c r="B13" i="3" s="1"/>
  <c r="I31" i="2"/>
  <c r="H31"/>
  <c r="C12"/>
  <c r="C14" s="1"/>
  <c r="C6" i="3" s="1"/>
  <c r="C16" s="1"/>
  <c r="C29" s="1"/>
  <c r="C31" s="1"/>
  <c r="C10" i="2"/>
</calcChain>
</file>

<file path=xl/sharedStrings.xml><?xml version="1.0" encoding="utf-8"?>
<sst xmlns="http://schemas.openxmlformats.org/spreadsheetml/2006/main" count="95" uniqueCount="92">
  <si>
    <t>Additional information for 2014:</t>
  </si>
  <si>
    <t>and $3,000 for equipment.</t>
  </si>
  <si>
    <t>less accumulated depreciation $1,000) for $4,000 cash.</t>
  </si>
  <si>
    <t xml:space="preserve"> costing $25,000 was also purchased for cash.</t>
  </si>
  <si>
    <t>Sales Revenue</t>
  </si>
  <si>
    <t>Cost of Goods Sold</t>
  </si>
  <si>
    <t>Operating Expenses (excluding Depreciation)</t>
  </si>
  <si>
    <t>Depreciation Expense</t>
  </si>
  <si>
    <t>Loss on sale of Equipment</t>
  </si>
  <si>
    <t>Interest Expense</t>
  </si>
  <si>
    <t>Income before income tax</t>
  </si>
  <si>
    <t>Income taxes</t>
  </si>
  <si>
    <t>Net Income</t>
  </si>
  <si>
    <t>Assets:</t>
  </si>
  <si>
    <t xml:space="preserve">     Cash</t>
  </si>
  <si>
    <t xml:space="preserve">     Accounts Receivable</t>
  </si>
  <si>
    <t xml:space="preserve">     Inventory</t>
  </si>
  <si>
    <t xml:space="preserve">     Prepaid Expenses</t>
  </si>
  <si>
    <t>Property, Plant and Equipment:</t>
  </si>
  <si>
    <t>Current Assets:</t>
  </si>
  <si>
    <t xml:space="preserve">     Land</t>
  </si>
  <si>
    <t xml:space="preserve">     Buildings</t>
  </si>
  <si>
    <t xml:space="preserve">     Equipment</t>
  </si>
  <si>
    <t>Total Assets</t>
  </si>
  <si>
    <t>Liabilities:</t>
  </si>
  <si>
    <t>Current Liabilities:</t>
  </si>
  <si>
    <t xml:space="preserve">     Accounts payable</t>
  </si>
  <si>
    <t xml:space="preserve">     Income tax payable</t>
  </si>
  <si>
    <t>Long Term Liabilities:</t>
  </si>
  <si>
    <t xml:space="preserve">     Bonds Payable</t>
  </si>
  <si>
    <t xml:space="preserve">      Common Stock</t>
  </si>
  <si>
    <t xml:space="preserve">      Retained earnings</t>
  </si>
  <si>
    <t>Total Liabilities and Stockholders' Equity</t>
  </si>
  <si>
    <t>Stockholders' Equity:</t>
  </si>
  <si>
    <t>Computer Services Company</t>
  </si>
  <si>
    <t>Income Statement</t>
  </si>
  <si>
    <t>For the Year Ended December 31, 2014</t>
  </si>
  <si>
    <t>Comparative Balance Sheets</t>
  </si>
  <si>
    <t>December 31, 2013 &amp; 2014</t>
  </si>
  <si>
    <t>Change</t>
  </si>
  <si>
    <t xml:space="preserve">     Less: Accumulated Dep(B)</t>
  </si>
  <si>
    <t xml:space="preserve">     Less: Accumulated Dep (E)</t>
  </si>
  <si>
    <t>Statement of Cash Flows</t>
  </si>
  <si>
    <t>Cash Flows from Operating Activities:</t>
  </si>
  <si>
    <t xml:space="preserve">     Net Income</t>
  </si>
  <si>
    <t xml:space="preserve">     Add Back: Depreciation Expense</t>
  </si>
  <si>
    <t xml:space="preserve">     Add Back: Loss on Sale of Equipment</t>
  </si>
  <si>
    <t xml:space="preserve">     Changes in Current assets and Current Liabilities accounts:</t>
  </si>
  <si>
    <t xml:space="preserve">     Add Back: Decrease in accounts receivable</t>
  </si>
  <si>
    <t xml:space="preserve">     Less: Increase in Inventory</t>
  </si>
  <si>
    <t xml:space="preserve">     Less: increase in Prepaid expenses</t>
  </si>
  <si>
    <t xml:space="preserve">     Add Back: Increase in Accounts payable</t>
  </si>
  <si>
    <t xml:space="preserve">     Less: Decrease in Income tax payable</t>
  </si>
  <si>
    <t>Net Cash provided by operating activities</t>
  </si>
  <si>
    <t>Cash Flows From Investing Activities:</t>
  </si>
  <si>
    <t xml:space="preserve">     Sale of Equipment</t>
  </si>
  <si>
    <t xml:space="preserve">     Purchase of Building</t>
  </si>
  <si>
    <t xml:space="preserve">     Purchase of Equipment</t>
  </si>
  <si>
    <t>Net Cash Used by Investing Activities</t>
  </si>
  <si>
    <t>Cash Flows from Financing Activities:</t>
  </si>
  <si>
    <t xml:space="preserve">     Issuance of Common stock</t>
  </si>
  <si>
    <t xml:space="preserve">     Payment of Dividends</t>
  </si>
  <si>
    <t>Net Cash used by Financing Activities</t>
  </si>
  <si>
    <t>Net Cash Inflow during the year</t>
  </si>
  <si>
    <t>Cash Balance at Beginning of Year</t>
  </si>
  <si>
    <t>Cash Balance at End of Year</t>
  </si>
  <si>
    <t>Significant Non Cash Investing/ Financing Activities:</t>
  </si>
  <si>
    <t>Issuance of Long term bonds to purchase land for $ 110,000</t>
  </si>
  <si>
    <t>Non cash activity</t>
  </si>
  <si>
    <t xml:space="preserve">     Adjustments to Net Income:</t>
  </si>
  <si>
    <r>
      <t>1.</t>
    </r>
    <r>
      <rPr>
        <b/>
        <sz val="22"/>
        <color rgb="FF000000"/>
        <rFont val="Arial"/>
        <family val="2"/>
      </rPr>
      <t xml:space="preserve">Depreciation expense was comprised of $6,000 for building </t>
    </r>
  </si>
  <si>
    <r>
      <t>2.</t>
    </r>
    <r>
      <rPr>
        <b/>
        <sz val="22"/>
        <color rgb="FF000000"/>
        <rFont val="Arial"/>
        <family val="2"/>
      </rPr>
      <t xml:space="preserve">The company sold equipment with a book value of $7,000 (cost $8,000, </t>
    </r>
  </si>
  <si>
    <r>
      <t>3.</t>
    </r>
    <r>
      <rPr>
        <b/>
        <sz val="22"/>
        <color rgb="FF000000"/>
        <rFont val="Arial"/>
        <family val="2"/>
      </rPr>
      <t>Issued $110,000 of long-term bonds in direct exchange for land.</t>
    </r>
  </si>
  <si>
    <r>
      <t>4.</t>
    </r>
    <r>
      <rPr>
        <b/>
        <sz val="22"/>
        <color rgb="FF000000"/>
        <rFont val="Arial"/>
        <family val="2"/>
      </rPr>
      <t>A building costing $120,000 was purchased for cash. Equipment</t>
    </r>
  </si>
  <si>
    <r>
      <t>5.</t>
    </r>
    <r>
      <rPr>
        <b/>
        <sz val="22"/>
        <color rgb="FF000000"/>
        <rFont val="Arial"/>
        <family val="2"/>
      </rPr>
      <t>Issued common stock for $20,000 cash.</t>
    </r>
  </si>
  <si>
    <r>
      <t>6.</t>
    </r>
    <r>
      <rPr>
        <b/>
        <sz val="22"/>
        <color rgb="FF000000"/>
        <rFont val="Arial"/>
        <family val="2"/>
      </rPr>
      <t>The company declared and paid a $29,000 cash dividend.</t>
    </r>
  </si>
  <si>
    <t>2- Add back any NON operating Loss, and deduct any NON operating Gain</t>
  </si>
  <si>
    <t>Decrease in current asset is cashinflow (add)</t>
  </si>
  <si>
    <t>Decrease in current liability is cashoutflow (deduct)</t>
  </si>
  <si>
    <t>How to adjust Net income to Net cash Flow from operations:</t>
  </si>
  <si>
    <t>Increase in current asset is a cash outflow (deduct)</t>
  </si>
  <si>
    <t>Increase in current liability is a cash inflow (add)</t>
  </si>
  <si>
    <t>1- Add back any NON cash Expense (Depreciation, amortization, depletion, bad debt expense)</t>
  </si>
  <si>
    <t>(Loss or gain on sale of land, etc..)</t>
  </si>
  <si>
    <t>We can say: Net cash inflow OR Net Cash Increase OR Net cash provided by</t>
  </si>
  <si>
    <t>We can say: Net cash outflow OR Net Cash Decrease OR Net cash used by</t>
  </si>
  <si>
    <t>(اذا كان الرقم موجب)</t>
  </si>
  <si>
    <t>(اذا كان الرقم سالب)</t>
  </si>
  <si>
    <t>Beginning</t>
  </si>
  <si>
    <t>Ending</t>
  </si>
  <si>
    <t>3- Adjust for Working capital accounts (currrent assets and current  liabilities):- (neglect Cash account- بدون حساب الكاش)</t>
  </si>
  <si>
    <t>48000+145000-X=164000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</si>
</sst>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78"/>
      <scheme val="minor"/>
    </font>
    <font>
      <sz val="20"/>
      <color theme="1"/>
      <name val="Calibri"/>
      <family val="2"/>
      <charset val="178"/>
      <scheme val="minor"/>
    </font>
    <font>
      <u/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0"/>
      <color theme="0"/>
      <name val="Calibri"/>
      <family val="2"/>
      <charset val="178"/>
      <scheme val="minor"/>
    </font>
    <font>
      <sz val="20"/>
      <name val="Calibri"/>
      <family val="2"/>
      <charset val="178"/>
      <scheme val="minor"/>
    </font>
    <font>
      <b/>
      <sz val="22"/>
      <color rgb="FF000000"/>
      <name val="Arial"/>
      <family val="2"/>
    </font>
    <font>
      <sz val="22"/>
      <color theme="1"/>
      <name val="Calibri"/>
      <family val="2"/>
      <charset val="178"/>
      <scheme val="minor"/>
    </font>
    <font>
      <sz val="22"/>
      <color theme="0"/>
      <name val="Calibri"/>
      <family val="2"/>
      <charset val="178"/>
      <scheme val="minor"/>
    </font>
    <font>
      <b/>
      <sz val="22"/>
      <color theme="1"/>
      <name val="Calibri"/>
      <family val="2"/>
      <charset val="178"/>
      <scheme val="minor"/>
    </font>
    <font>
      <b/>
      <sz val="22"/>
      <color theme="0"/>
      <name val="Calibri"/>
      <family val="2"/>
      <charset val="178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7" fontId="1" fillId="0" borderId="0" xfId="0" applyNumberFormat="1" applyFont="1" applyAlignment="1">
      <alignment horizontal="center"/>
    </xf>
    <xf numFmtId="0" fontId="1" fillId="3" borderId="6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3" fontId="1" fillId="3" borderId="0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/>
    <xf numFmtId="3" fontId="1" fillId="3" borderId="2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7" fontId="1" fillId="3" borderId="0" xfId="0" applyNumberFormat="1" applyFont="1" applyFill="1" applyBorder="1" applyAlignment="1">
      <alignment horizontal="center"/>
    </xf>
    <xf numFmtId="37" fontId="1" fillId="3" borderId="7" xfId="0" applyNumberFormat="1" applyFont="1" applyFill="1" applyBorder="1" applyAlignment="1">
      <alignment horizontal="center"/>
    </xf>
    <xf numFmtId="0" fontId="1" fillId="3" borderId="2" xfId="0" applyFont="1" applyFill="1" applyBorder="1"/>
    <xf numFmtId="37" fontId="1" fillId="3" borderId="2" xfId="0" applyNumberFormat="1" applyFont="1" applyFill="1" applyBorder="1" applyAlignment="1">
      <alignment horizontal="center"/>
    </xf>
    <xf numFmtId="37" fontId="1" fillId="3" borderId="11" xfId="0" applyNumberFormat="1" applyFont="1" applyFill="1" applyBorder="1" applyAlignment="1">
      <alignment horizontal="center"/>
    </xf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3" fillId="5" borderId="6" xfId="0" applyFont="1" applyFill="1" applyBorder="1"/>
    <xf numFmtId="0" fontId="4" fillId="5" borderId="0" xfId="0" applyFont="1" applyFill="1" applyBorder="1"/>
    <xf numFmtId="0" fontId="4" fillId="5" borderId="7" xfId="0" applyFont="1" applyFill="1" applyBorder="1"/>
    <xf numFmtId="0" fontId="0" fillId="5" borderId="2" xfId="0" applyFill="1" applyBorder="1"/>
    <xf numFmtId="0" fontId="0" fillId="5" borderId="11" xfId="0" applyFill="1" applyBorder="1"/>
    <xf numFmtId="37" fontId="5" fillId="5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7" fontId="6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center"/>
    </xf>
    <xf numFmtId="0" fontId="5" fillId="5" borderId="7" xfId="0" applyFont="1" applyFill="1" applyBorder="1"/>
    <xf numFmtId="0" fontId="8" fillId="0" borderId="0" xfId="0" applyFont="1" applyAlignment="1">
      <alignment horizontal="left" vertical="center" readingOrder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37" fontId="7" fillId="0" borderId="0" xfId="0" applyNumberFormat="1" applyFont="1" applyAlignment="1">
      <alignment horizontal="center"/>
    </xf>
    <xf numFmtId="0" fontId="1" fillId="4" borderId="6" xfId="0" applyFont="1" applyFill="1" applyBorder="1"/>
    <xf numFmtId="0" fontId="1" fillId="4" borderId="0" xfId="0" applyFont="1" applyFill="1" applyBorder="1"/>
    <xf numFmtId="37" fontId="1" fillId="4" borderId="0" xfId="0" applyNumberFormat="1" applyFont="1" applyFill="1" applyBorder="1" applyAlignment="1">
      <alignment horizontal="center"/>
    </xf>
    <xf numFmtId="0" fontId="13" fillId="0" borderId="6" xfId="0" applyFont="1" applyFill="1" applyBorder="1"/>
    <xf numFmtId="0" fontId="14" fillId="0" borderId="0" xfId="0" applyFont="1" applyFill="1"/>
    <xf numFmtId="0" fontId="15" fillId="0" borderId="0" xfId="0" applyFont="1"/>
    <xf numFmtId="0" fontId="16" fillId="0" borderId="0" xfId="0" applyFont="1"/>
    <xf numFmtId="0" fontId="16" fillId="4" borderId="0" xfId="0" applyFont="1" applyFill="1"/>
    <xf numFmtId="0" fontId="16" fillId="7" borderId="0" xfId="0" applyFont="1" applyFill="1"/>
    <xf numFmtId="0" fontId="16" fillId="2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37" fontId="5" fillId="5" borderId="0" xfId="0" applyNumberFormat="1" applyFont="1" applyFill="1" applyBorder="1" applyAlignment="1">
      <alignment horizontal="center"/>
    </xf>
    <xf numFmtId="0" fontId="5" fillId="5" borderId="6" xfId="0" applyFont="1" applyFill="1" applyBorder="1"/>
    <xf numFmtId="0" fontId="11" fillId="5" borderId="0" xfId="0" applyFont="1" applyFill="1"/>
    <xf numFmtId="0" fontId="12" fillId="5" borderId="0" xfId="0" applyFont="1" applyFill="1"/>
    <xf numFmtId="0" fontId="9" fillId="5" borderId="0" xfId="0" applyFont="1" applyFill="1"/>
    <xf numFmtId="0" fontId="17" fillId="0" borderId="0" xfId="0" applyFont="1"/>
    <xf numFmtId="37" fontId="13" fillId="5" borderId="0" xfId="0" applyNumberFormat="1" applyFont="1" applyFill="1" applyBorder="1" applyAlignment="1">
      <alignment horizontal="center"/>
    </xf>
    <xf numFmtId="37" fontId="13" fillId="5" borderId="7" xfId="0" applyNumberFormat="1" applyFont="1" applyFill="1" applyBorder="1" applyAlignment="1">
      <alignment horizontal="center"/>
    </xf>
    <xf numFmtId="37" fontId="18" fillId="5" borderId="7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19" fillId="5" borderId="9" xfId="0" applyFont="1" applyFill="1" applyBorder="1"/>
    <xf numFmtId="37" fontId="7" fillId="8" borderId="7" xfId="0" applyNumberFormat="1" applyFont="1" applyFill="1" applyBorder="1" applyAlignment="1">
      <alignment horizontal="center"/>
    </xf>
    <xf numFmtId="0" fontId="1" fillId="7" borderId="6" xfId="0" applyFont="1" applyFill="1" applyBorder="1"/>
    <xf numFmtId="3" fontId="1" fillId="7" borderId="0" xfId="0" applyNumberFormat="1" applyFont="1" applyFill="1" applyBorder="1" applyAlignment="1">
      <alignment horizontal="center"/>
    </xf>
    <xf numFmtId="0" fontId="1" fillId="9" borderId="6" xfId="0" applyFont="1" applyFill="1" applyBorder="1"/>
    <xf numFmtId="3" fontId="1" fillId="9" borderId="0" xfId="0" applyNumberFormat="1" applyFont="1" applyFill="1" applyBorder="1" applyAlignment="1">
      <alignment horizontal="center"/>
    </xf>
    <xf numFmtId="0" fontId="13" fillId="5" borderId="6" xfId="0" applyFont="1" applyFill="1" applyBorder="1"/>
    <xf numFmtId="0" fontId="18" fillId="5" borderId="6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1" fillId="10" borderId="0" xfId="0" applyFont="1" applyFill="1" applyAlignment="1">
      <alignment horizontal="left" vertical="center" readingOrder="1"/>
    </xf>
    <xf numFmtId="0" fontId="11" fillId="10" borderId="0" xfId="0" applyFont="1" applyFill="1"/>
    <xf numFmtId="0" fontId="12" fillId="10" borderId="0" xfId="0" applyFont="1" applyFill="1"/>
    <xf numFmtId="0" fontId="9" fillId="10" borderId="0" xfId="0" applyFont="1" applyFill="1"/>
    <xf numFmtId="37" fontId="13" fillId="10" borderId="0" xfId="0" applyNumberFormat="1" applyFont="1" applyFill="1" applyBorder="1" applyAlignment="1">
      <alignment horizontal="center"/>
    </xf>
    <xf numFmtId="0" fontId="13" fillId="10" borderId="6" xfId="0" applyFont="1" applyFill="1" applyBorder="1"/>
    <xf numFmtId="0" fontId="13" fillId="0" borderId="0" xfId="0" applyFont="1" applyFill="1" applyBorder="1"/>
    <xf numFmtId="0" fontId="13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K13" sqref="K13"/>
    </sheetView>
  </sheetViews>
  <sheetFormatPr defaultRowHeight="26.25"/>
  <cols>
    <col min="1" max="16384" width="9.140625" style="45"/>
  </cols>
  <sheetData>
    <row r="1" spans="1:20">
      <c r="A1" s="44" t="s">
        <v>79</v>
      </c>
    </row>
    <row r="3" spans="1:20">
      <c r="A3" s="46" t="s">
        <v>82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0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0">
      <c r="A5" s="46" t="s">
        <v>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 t="s">
        <v>83</v>
      </c>
      <c r="O5" s="46"/>
      <c r="P5" s="46"/>
      <c r="Q5" s="46"/>
      <c r="R5" s="46"/>
      <c r="S5" s="46"/>
    </row>
    <row r="6" spans="1:20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0">
      <c r="A7" s="46" t="s">
        <v>90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9" spans="1:20">
      <c r="A9" s="47" t="s">
        <v>80</v>
      </c>
      <c r="B9" s="47"/>
      <c r="C9" s="47"/>
      <c r="D9" s="47"/>
      <c r="E9" s="47"/>
      <c r="F9" s="47"/>
      <c r="G9" s="47"/>
      <c r="H9" s="47"/>
      <c r="I9" s="47"/>
    </row>
    <row r="10" spans="1:20">
      <c r="A10" s="47" t="s">
        <v>77</v>
      </c>
      <c r="B10" s="47"/>
      <c r="C10" s="47"/>
      <c r="D10" s="47"/>
      <c r="E10" s="47"/>
      <c r="F10" s="47"/>
      <c r="G10" s="47"/>
      <c r="H10" s="47"/>
      <c r="I10" s="47"/>
    </row>
    <row r="12" spans="1:20">
      <c r="A12" s="48" t="s">
        <v>81</v>
      </c>
      <c r="B12" s="48"/>
      <c r="C12" s="48"/>
      <c r="D12" s="48"/>
      <c r="E12" s="48"/>
      <c r="F12" s="48"/>
      <c r="G12" s="48"/>
      <c r="H12" s="48"/>
      <c r="I12" s="48"/>
    </row>
    <row r="13" spans="1:20">
      <c r="A13" s="48" t="s">
        <v>78</v>
      </c>
      <c r="B13" s="48"/>
      <c r="C13" s="48"/>
      <c r="D13" s="48"/>
      <c r="E13" s="48"/>
      <c r="F13" s="48"/>
      <c r="G13" s="48"/>
      <c r="H13" s="48"/>
      <c r="I13" s="48"/>
    </row>
    <row r="17" spans="1:15">
      <c r="A17" s="45" t="s">
        <v>84</v>
      </c>
      <c r="O17" s="45" t="s">
        <v>86</v>
      </c>
    </row>
    <row r="19" spans="1:15">
      <c r="A19" s="45" t="s">
        <v>85</v>
      </c>
      <c r="O19" s="45" t="s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topLeftCell="A29" workbookViewId="0">
      <selection activeCell="G38" sqref="G38"/>
    </sheetView>
  </sheetViews>
  <sheetFormatPr defaultRowHeight="26.25"/>
  <cols>
    <col min="1" max="1" width="51.5703125" style="1" customWidth="1"/>
    <col min="2" max="3" width="14.7109375" style="1" bestFit="1" customWidth="1"/>
    <col min="4" max="4" width="4.28515625" style="1" customWidth="1"/>
    <col min="5" max="5" width="3.140625" style="1" hidden="1" customWidth="1"/>
    <col min="6" max="6" width="2.5703125" style="1" customWidth="1"/>
    <col min="7" max="7" width="43.42578125" style="1" customWidth="1"/>
    <col min="8" max="9" width="15.85546875" style="1" bestFit="1" customWidth="1"/>
    <col min="10" max="10" width="21" style="30" customWidth="1"/>
    <col min="11" max="16384" width="9.140625" style="1"/>
  </cols>
  <sheetData>
    <row r="1" spans="1:12">
      <c r="A1" s="69" t="s">
        <v>34</v>
      </c>
      <c r="B1" s="70"/>
      <c r="C1" s="71"/>
      <c r="F1" s="69" t="s">
        <v>34</v>
      </c>
      <c r="G1" s="70"/>
      <c r="H1" s="70"/>
      <c r="I1" s="71"/>
    </row>
    <row r="2" spans="1:12">
      <c r="A2" s="72" t="s">
        <v>35</v>
      </c>
      <c r="B2" s="73"/>
      <c r="C2" s="74"/>
      <c r="F2" s="72" t="s">
        <v>37</v>
      </c>
      <c r="G2" s="73"/>
      <c r="H2" s="73"/>
      <c r="I2" s="74"/>
    </row>
    <row r="3" spans="1:12" ht="27" thickBot="1">
      <c r="A3" s="75" t="s">
        <v>36</v>
      </c>
      <c r="B3" s="76"/>
      <c r="C3" s="77"/>
      <c r="F3" s="75" t="s">
        <v>38</v>
      </c>
      <c r="G3" s="76"/>
      <c r="H3" s="76"/>
      <c r="I3" s="77"/>
    </row>
    <row r="4" spans="1:12">
      <c r="A4" s="3"/>
      <c r="B4" s="4"/>
      <c r="C4" s="5"/>
      <c r="F4" s="3"/>
      <c r="G4" s="4"/>
      <c r="H4" s="14">
        <v>2013</v>
      </c>
      <c r="I4" s="15">
        <v>2014</v>
      </c>
      <c r="J4" s="32" t="s">
        <v>39</v>
      </c>
    </row>
    <row r="5" spans="1:12">
      <c r="A5" s="3" t="s">
        <v>4</v>
      </c>
      <c r="B5" s="6"/>
      <c r="C5" s="7">
        <v>507000</v>
      </c>
      <c r="F5" s="3" t="s">
        <v>13</v>
      </c>
      <c r="G5" s="4"/>
      <c r="H5" s="50" t="s">
        <v>88</v>
      </c>
      <c r="I5" s="49" t="s">
        <v>89</v>
      </c>
    </row>
    <row r="6" spans="1:12">
      <c r="A6" s="3" t="s">
        <v>5</v>
      </c>
      <c r="B6" s="6">
        <v>150000</v>
      </c>
      <c r="C6" s="7"/>
      <c r="F6" s="3" t="s">
        <v>19</v>
      </c>
      <c r="G6" s="4"/>
      <c r="H6" s="4"/>
      <c r="I6" s="5"/>
    </row>
    <row r="7" spans="1:12" ht="52.5">
      <c r="A7" s="8" t="s">
        <v>6</v>
      </c>
      <c r="B7" s="6">
        <v>111000</v>
      </c>
      <c r="C7" s="7"/>
      <c r="F7" s="39" t="s">
        <v>14</v>
      </c>
      <c r="G7" s="40"/>
      <c r="H7" s="41">
        <v>33000</v>
      </c>
      <c r="I7" s="62">
        <v>55000</v>
      </c>
      <c r="J7" s="31"/>
      <c r="K7" s="2"/>
      <c r="L7" s="2"/>
    </row>
    <row r="8" spans="1:12">
      <c r="A8" s="63" t="s">
        <v>7</v>
      </c>
      <c r="B8" s="64">
        <v>9000</v>
      </c>
      <c r="C8" s="7"/>
      <c r="F8" s="3" t="s">
        <v>15</v>
      </c>
      <c r="G8" s="4"/>
      <c r="H8" s="16">
        <v>30000</v>
      </c>
      <c r="I8" s="17">
        <v>20000</v>
      </c>
      <c r="J8" s="38">
        <f t="shared" ref="J8:J29" si="0">I8-H8</f>
        <v>-10000</v>
      </c>
      <c r="K8" s="2"/>
      <c r="L8" s="2"/>
    </row>
    <row r="9" spans="1:12">
      <c r="A9" s="65" t="s">
        <v>8</v>
      </c>
      <c r="B9" s="66">
        <v>3000</v>
      </c>
      <c r="C9" s="7"/>
      <c r="F9" s="3" t="s">
        <v>16</v>
      </c>
      <c r="G9" s="4"/>
      <c r="H9" s="16">
        <v>10000</v>
      </c>
      <c r="I9" s="17">
        <v>15000</v>
      </c>
      <c r="J9" s="38">
        <f t="shared" si="0"/>
        <v>5000</v>
      </c>
      <c r="K9" s="2"/>
      <c r="L9" s="2"/>
    </row>
    <row r="10" spans="1:12">
      <c r="A10" s="3" t="s">
        <v>9</v>
      </c>
      <c r="B10" s="9">
        <v>42000</v>
      </c>
      <c r="C10" s="10">
        <f>SUM(B6:B10)</f>
        <v>315000</v>
      </c>
      <c r="F10" s="3" t="s">
        <v>17</v>
      </c>
      <c r="G10" s="4"/>
      <c r="H10" s="16">
        <v>1000</v>
      </c>
      <c r="I10" s="17">
        <v>5000</v>
      </c>
      <c r="J10" s="38">
        <f t="shared" si="0"/>
        <v>4000</v>
      </c>
      <c r="K10" s="2"/>
      <c r="L10" s="2"/>
    </row>
    <row r="11" spans="1:12">
      <c r="A11" s="3"/>
      <c r="B11" s="6"/>
      <c r="C11" s="7"/>
      <c r="F11" s="3" t="s">
        <v>18</v>
      </c>
      <c r="G11" s="4"/>
      <c r="H11" s="16"/>
      <c r="I11" s="17"/>
      <c r="J11" s="31"/>
      <c r="K11" s="2"/>
      <c r="L11" s="2"/>
    </row>
    <row r="12" spans="1:12">
      <c r="A12" s="3" t="s">
        <v>10</v>
      </c>
      <c r="B12" s="6"/>
      <c r="C12" s="7">
        <f>C5-C10</f>
        <v>192000</v>
      </c>
      <c r="F12" s="3" t="s">
        <v>20</v>
      </c>
      <c r="G12" s="4"/>
      <c r="H12" s="16">
        <v>20000</v>
      </c>
      <c r="I12" s="17">
        <v>130000</v>
      </c>
      <c r="J12" s="31">
        <f t="shared" si="0"/>
        <v>110000</v>
      </c>
      <c r="K12" s="2"/>
      <c r="L12" s="2"/>
    </row>
    <row r="13" spans="1:12">
      <c r="A13" s="3" t="s">
        <v>11</v>
      </c>
      <c r="B13" s="6"/>
      <c r="C13" s="7">
        <v>47000</v>
      </c>
      <c r="F13" s="3" t="s">
        <v>21</v>
      </c>
      <c r="G13" s="4"/>
      <c r="H13" s="16">
        <v>40000</v>
      </c>
      <c r="I13" s="17">
        <v>160000</v>
      </c>
      <c r="J13" s="31">
        <f t="shared" si="0"/>
        <v>120000</v>
      </c>
      <c r="K13" s="2"/>
      <c r="L13" s="2"/>
    </row>
    <row r="14" spans="1:12" ht="27" thickBot="1">
      <c r="A14" s="11" t="s">
        <v>12</v>
      </c>
      <c r="B14" s="12"/>
      <c r="C14" s="13">
        <f>C12-C13</f>
        <v>145000</v>
      </c>
      <c r="F14" s="3" t="s">
        <v>40</v>
      </c>
      <c r="G14" s="4"/>
      <c r="H14" s="16">
        <v>-5000</v>
      </c>
      <c r="I14" s="17">
        <v>-11000</v>
      </c>
      <c r="J14" s="31">
        <f t="shared" si="0"/>
        <v>-6000</v>
      </c>
      <c r="K14" s="2"/>
      <c r="L14" s="2"/>
    </row>
    <row r="15" spans="1:12">
      <c r="F15" s="3" t="s">
        <v>22</v>
      </c>
      <c r="G15" s="4"/>
      <c r="H15" s="16">
        <v>10000</v>
      </c>
      <c r="I15" s="17">
        <v>27000</v>
      </c>
      <c r="J15" s="31">
        <f t="shared" si="0"/>
        <v>17000</v>
      </c>
      <c r="K15" s="2"/>
      <c r="L15" s="2"/>
    </row>
    <row r="16" spans="1:12">
      <c r="F16" s="3" t="s">
        <v>41</v>
      </c>
      <c r="G16" s="4"/>
      <c r="H16" s="16">
        <v>-1000</v>
      </c>
      <c r="I16" s="17">
        <v>-3000</v>
      </c>
      <c r="J16" s="31">
        <f t="shared" si="0"/>
        <v>-2000</v>
      </c>
      <c r="K16" s="2"/>
      <c r="L16" s="2"/>
    </row>
    <row r="17" spans="1:12">
      <c r="F17" s="3"/>
      <c r="G17" s="4"/>
      <c r="H17" s="16"/>
      <c r="I17" s="17"/>
      <c r="J17" s="31"/>
      <c r="K17" s="2"/>
      <c r="L17" s="2"/>
    </row>
    <row r="18" spans="1:12">
      <c r="F18" s="3" t="s">
        <v>23</v>
      </c>
      <c r="G18" s="4"/>
      <c r="H18" s="16">
        <f>SUM(H7:H16)</f>
        <v>138000</v>
      </c>
      <c r="I18" s="17">
        <f>SUM(I7:I16)</f>
        <v>398000</v>
      </c>
      <c r="J18" s="31"/>
      <c r="K18" s="2"/>
      <c r="L18" s="2"/>
    </row>
    <row r="19" spans="1:12">
      <c r="F19" s="3"/>
      <c r="G19" s="4"/>
      <c r="H19" s="16"/>
      <c r="I19" s="17"/>
      <c r="J19" s="31"/>
      <c r="K19" s="2"/>
      <c r="L19" s="2"/>
    </row>
    <row r="20" spans="1:12">
      <c r="F20" s="3" t="s">
        <v>24</v>
      </c>
      <c r="G20" s="4"/>
      <c r="H20" s="16"/>
      <c r="I20" s="17"/>
      <c r="J20" s="31"/>
      <c r="K20" s="2"/>
      <c r="L20" s="2"/>
    </row>
    <row r="21" spans="1:12">
      <c r="F21" s="3" t="s">
        <v>25</v>
      </c>
      <c r="G21" s="4"/>
      <c r="H21" s="16"/>
      <c r="I21" s="17"/>
      <c r="J21" s="31"/>
      <c r="K21" s="2"/>
      <c r="L21" s="2"/>
    </row>
    <row r="22" spans="1:12">
      <c r="F22" s="3" t="s">
        <v>26</v>
      </c>
      <c r="G22" s="4"/>
      <c r="H22" s="16">
        <v>12000</v>
      </c>
      <c r="I22" s="17">
        <v>28000</v>
      </c>
      <c r="J22" s="38">
        <f t="shared" si="0"/>
        <v>16000</v>
      </c>
      <c r="K22" s="2"/>
      <c r="L22" s="2"/>
    </row>
    <row r="23" spans="1:12">
      <c r="F23" s="3" t="s">
        <v>27</v>
      </c>
      <c r="G23" s="4"/>
      <c r="H23" s="16">
        <v>8000</v>
      </c>
      <c r="I23" s="17">
        <v>6000</v>
      </c>
      <c r="J23" s="38">
        <f t="shared" si="0"/>
        <v>-2000</v>
      </c>
      <c r="K23" s="2"/>
      <c r="L23" s="2"/>
    </row>
    <row r="24" spans="1:12">
      <c r="F24" s="3" t="s">
        <v>28</v>
      </c>
      <c r="G24" s="4"/>
      <c r="H24" s="16"/>
      <c r="I24" s="17"/>
      <c r="J24" s="31"/>
      <c r="K24" s="2"/>
      <c r="L24" s="2"/>
    </row>
    <row r="25" spans="1:12">
      <c r="F25" s="3" t="s">
        <v>29</v>
      </c>
      <c r="G25" s="4"/>
      <c r="H25" s="16">
        <v>20000</v>
      </c>
      <c r="I25" s="17">
        <v>130000</v>
      </c>
      <c r="J25" s="31">
        <f t="shared" si="0"/>
        <v>110000</v>
      </c>
      <c r="K25" s="2"/>
      <c r="L25" s="2"/>
    </row>
    <row r="26" spans="1:12">
      <c r="A26" s="1" t="s">
        <v>91</v>
      </c>
      <c r="F26" s="3"/>
      <c r="G26" s="4"/>
      <c r="H26" s="16"/>
      <c r="I26" s="17"/>
      <c r="J26" s="31"/>
      <c r="K26" s="2"/>
      <c r="L26" s="2"/>
    </row>
    <row r="27" spans="1:12">
      <c r="A27" s="1">
        <f>29000</f>
        <v>29000</v>
      </c>
      <c r="F27" s="3" t="s">
        <v>33</v>
      </c>
      <c r="G27" s="4"/>
      <c r="H27" s="16"/>
      <c r="I27" s="17"/>
      <c r="J27" s="31"/>
      <c r="K27" s="2"/>
      <c r="L27" s="2"/>
    </row>
    <row r="28" spans="1:12">
      <c r="F28" s="3" t="s">
        <v>30</v>
      </c>
      <c r="G28" s="4"/>
      <c r="H28" s="16">
        <v>50000</v>
      </c>
      <c r="I28" s="17">
        <v>70000</v>
      </c>
      <c r="J28" s="31">
        <f t="shared" si="0"/>
        <v>20000</v>
      </c>
      <c r="K28" s="2"/>
      <c r="L28" s="2"/>
    </row>
    <row r="29" spans="1:12">
      <c r="F29" s="3" t="s">
        <v>31</v>
      </c>
      <c r="G29" s="4"/>
      <c r="H29" s="16">
        <v>48000</v>
      </c>
      <c r="I29" s="17">
        <v>164000</v>
      </c>
      <c r="J29" s="31">
        <f t="shared" si="0"/>
        <v>116000</v>
      </c>
      <c r="K29" s="2"/>
      <c r="L29" s="2"/>
    </row>
    <row r="30" spans="1:12">
      <c r="F30" s="3"/>
      <c r="G30" s="4"/>
      <c r="H30" s="16"/>
      <c r="I30" s="17"/>
      <c r="J30" s="31"/>
      <c r="K30" s="2"/>
      <c r="L30" s="2"/>
    </row>
    <row r="31" spans="1:12" ht="27" thickBot="1">
      <c r="F31" s="11" t="s">
        <v>32</v>
      </c>
      <c r="G31" s="18"/>
      <c r="H31" s="19">
        <f>SUM(H22:H29)</f>
        <v>138000</v>
      </c>
      <c r="I31" s="20">
        <f>SUM(I22:I29)</f>
        <v>398000</v>
      </c>
      <c r="J31" s="31"/>
      <c r="K31" s="2"/>
      <c r="L31" s="2"/>
    </row>
    <row r="33" spans="1:10" s="35" customFormat="1" ht="28.5">
      <c r="A33" s="34" t="s">
        <v>0</v>
      </c>
      <c r="J33" s="36"/>
    </row>
    <row r="34" spans="1:10" s="90" customFormat="1" ht="28.5">
      <c r="A34" s="87" t="s">
        <v>70</v>
      </c>
      <c r="B34" s="88"/>
      <c r="C34" s="88"/>
      <c r="D34" s="88"/>
      <c r="E34" s="88"/>
      <c r="F34" s="88"/>
      <c r="G34" s="88"/>
      <c r="H34" s="88"/>
      <c r="I34" s="88"/>
      <c r="J34" s="89"/>
    </row>
    <row r="35" spans="1:10" s="90" customFormat="1" ht="28.5">
      <c r="A35" s="87" t="s">
        <v>1</v>
      </c>
      <c r="B35" s="88"/>
      <c r="C35" s="88"/>
      <c r="D35" s="88"/>
      <c r="E35" s="88"/>
      <c r="F35" s="88"/>
      <c r="G35" s="88"/>
      <c r="H35" s="88"/>
      <c r="I35" s="88"/>
      <c r="J35" s="89"/>
    </row>
    <row r="36" spans="1:10" s="55" customFormat="1" ht="28.5">
      <c r="A36" s="87" t="s">
        <v>71</v>
      </c>
      <c r="B36" s="88"/>
      <c r="C36" s="88"/>
      <c r="D36" s="88"/>
      <c r="E36" s="88"/>
      <c r="F36" s="88"/>
      <c r="G36" s="88"/>
      <c r="H36" s="88"/>
      <c r="I36" s="53"/>
      <c r="J36" s="54"/>
    </row>
    <row r="37" spans="1:10" s="55" customFormat="1" ht="28.5">
      <c r="A37" s="87" t="s">
        <v>2</v>
      </c>
      <c r="B37" s="88"/>
      <c r="C37" s="88"/>
      <c r="D37" s="88"/>
      <c r="E37" s="88"/>
      <c r="F37" s="88"/>
      <c r="G37" s="88"/>
      <c r="H37" s="88"/>
      <c r="I37" s="53"/>
      <c r="J37" s="54"/>
    </row>
    <row r="38" spans="1:10" s="90" customFormat="1" ht="28.5">
      <c r="A38" s="87" t="s">
        <v>72</v>
      </c>
      <c r="B38" s="88"/>
      <c r="C38" s="88"/>
      <c r="D38" s="88"/>
      <c r="E38" s="88"/>
      <c r="F38" s="88"/>
      <c r="G38" s="88"/>
      <c r="H38" s="88" t="s">
        <v>68</v>
      </c>
      <c r="I38" s="88"/>
      <c r="J38" s="89"/>
    </row>
    <row r="39" spans="1:10" s="55" customFormat="1" ht="28.5">
      <c r="A39" s="87" t="s">
        <v>73</v>
      </c>
      <c r="B39" s="88"/>
      <c r="C39" s="88"/>
      <c r="D39" s="88"/>
      <c r="E39" s="88"/>
      <c r="F39" s="88"/>
      <c r="G39" s="88"/>
      <c r="H39" s="53"/>
      <c r="I39" s="53"/>
      <c r="J39" s="54"/>
    </row>
    <row r="40" spans="1:10" s="55" customFormat="1" ht="28.5">
      <c r="A40" s="87" t="s">
        <v>3</v>
      </c>
      <c r="B40" s="88"/>
      <c r="C40" s="88"/>
      <c r="D40" s="88"/>
      <c r="E40" s="88"/>
      <c r="F40" s="88"/>
      <c r="G40" s="88"/>
      <c r="H40" s="53"/>
      <c r="I40" s="53"/>
      <c r="J40" s="54"/>
    </row>
    <row r="41" spans="1:10" s="90" customFormat="1" ht="28.5">
      <c r="A41" s="87" t="s">
        <v>74</v>
      </c>
      <c r="B41" s="88"/>
      <c r="C41" s="88"/>
      <c r="D41" s="88"/>
      <c r="E41" s="88"/>
      <c r="F41" s="88"/>
      <c r="G41" s="88"/>
      <c r="H41" s="88"/>
      <c r="I41" s="88"/>
      <c r="J41" s="89"/>
    </row>
    <row r="42" spans="1:10" s="90" customFormat="1" ht="28.5">
      <c r="A42" s="87" t="s">
        <v>75</v>
      </c>
      <c r="B42" s="88"/>
      <c r="C42" s="88"/>
      <c r="D42" s="88"/>
      <c r="E42" s="88"/>
      <c r="F42" s="88"/>
      <c r="G42" s="88"/>
      <c r="H42" s="88"/>
      <c r="I42" s="88"/>
      <c r="J42" s="89"/>
    </row>
  </sheetData>
  <mergeCells count="6">
    <mergeCell ref="F1:I1"/>
    <mergeCell ref="F2:I2"/>
    <mergeCell ref="F3:I3"/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sqref="A1:C1"/>
    </sheetView>
  </sheetViews>
  <sheetFormatPr defaultRowHeight="15"/>
  <cols>
    <col min="1" max="1" width="105" customWidth="1"/>
    <col min="2" max="2" width="26.85546875" customWidth="1"/>
    <col min="3" max="3" width="24.140625" customWidth="1"/>
  </cols>
  <sheetData>
    <row r="1" spans="1:6" ht="26.25">
      <c r="A1" s="78" t="s">
        <v>34</v>
      </c>
      <c r="B1" s="79"/>
      <c r="C1" s="80"/>
    </row>
    <row r="2" spans="1:6" ht="26.25">
      <c r="A2" s="81" t="s">
        <v>42</v>
      </c>
      <c r="B2" s="82"/>
      <c r="C2" s="83"/>
    </row>
    <row r="3" spans="1:6" ht="27" thickBot="1">
      <c r="A3" s="84" t="s">
        <v>36</v>
      </c>
      <c r="B3" s="85"/>
      <c r="C3" s="86"/>
    </row>
    <row r="4" spans="1:6">
      <c r="A4" s="21"/>
      <c r="B4" s="22"/>
      <c r="C4" s="23"/>
    </row>
    <row r="5" spans="1:6" ht="28.5">
      <c r="A5" s="24" t="s">
        <v>43</v>
      </c>
      <c r="B5" s="25"/>
      <c r="C5" s="26"/>
    </row>
    <row r="6" spans="1:6" s="37" customFormat="1" ht="28.5">
      <c r="A6" s="67" t="s">
        <v>44</v>
      </c>
      <c r="B6" s="57"/>
      <c r="C6" s="58">
        <f>'Information Given'!C14</f>
        <v>145000</v>
      </c>
    </row>
    <row r="7" spans="1:6" s="37" customFormat="1" ht="28.5">
      <c r="A7" s="67" t="s">
        <v>69</v>
      </c>
      <c r="B7" s="51"/>
      <c r="C7" s="29"/>
    </row>
    <row r="8" spans="1:6" s="37" customFormat="1" ht="28.5">
      <c r="A8" s="67" t="s">
        <v>45</v>
      </c>
      <c r="B8" s="57">
        <f>'Information Given'!B8</f>
        <v>9000</v>
      </c>
      <c r="C8" s="29"/>
      <c r="F8" s="37">
        <v>1</v>
      </c>
    </row>
    <row r="9" spans="1:6" s="37" customFormat="1" ht="28.5">
      <c r="A9" s="67" t="s">
        <v>46</v>
      </c>
      <c r="B9" s="57">
        <f>'Information Given'!B9</f>
        <v>3000</v>
      </c>
      <c r="C9" s="29"/>
      <c r="F9" s="37">
        <v>2</v>
      </c>
    </row>
    <row r="10" spans="1:6" s="37" customFormat="1" ht="28.5">
      <c r="A10" s="67" t="s">
        <v>47</v>
      </c>
      <c r="B10" s="51"/>
      <c r="C10" s="29"/>
      <c r="F10" s="37">
        <v>3</v>
      </c>
    </row>
    <row r="11" spans="1:6" s="37" customFormat="1" ht="28.5">
      <c r="A11" s="67" t="s">
        <v>48</v>
      </c>
      <c r="B11" s="57">
        <f>-'Information Given'!J8</f>
        <v>10000</v>
      </c>
      <c r="C11" s="29"/>
    </row>
    <row r="12" spans="1:6" s="37" customFormat="1" ht="28.5">
      <c r="A12" s="67" t="s">
        <v>49</v>
      </c>
      <c r="B12" s="57">
        <f>-'Information Given'!J9</f>
        <v>-5000</v>
      </c>
      <c r="C12" s="29"/>
    </row>
    <row r="13" spans="1:6" s="37" customFormat="1" ht="28.5">
      <c r="A13" s="67" t="s">
        <v>50</v>
      </c>
      <c r="B13" s="57">
        <f>-'Information Given'!J10</f>
        <v>-4000</v>
      </c>
      <c r="C13" s="29"/>
    </row>
    <row r="14" spans="1:6" s="37" customFormat="1" ht="28.5">
      <c r="A14" s="67" t="s">
        <v>51</v>
      </c>
      <c r="B14" s="57">
        <f>'Information Given'!J22</f>
        <v>16000</v>
      </c>
      <c r="C14" s="29"/>
    </row>
    <row r="15" spans="1:6" s="37" customFormat="1" ht="28.5">
      <c r="A15" s="67" t="s">
        <v>52</v>
      </c>
      <c r="B15" s="57">
        <f>'Information Given'!J23</f>
        <v>-2000</v>
      </c>
      <c r="C15" s="29"/>
    </row>
    <row r="16" spans="1:6" s="37" customFormat="1" ht="28.5">
      <c r="A16" s="68" t="s">
        <v>53</v>
      </c>
      <c r="B16" s="51"/>
      <c r="C16" s="58">
        <f>C6+SUM(B8:B15)</f>
        <v>172000</v>
      </c>
    </row>
    <row r="17" spans="1:3" ht="28.5">
      <c r="A17" s="52"/>
      <c r="B17" s="51"/>
      <c r="C17" s="29"/>
    </row>
    <row r="18" spans="1:3" ht="28.5">
      <c r="A18" s="68" t="s">
        <v>54</v>
      </c>
      <c r="B18" s="51"/>
      <c r="C18" s="29"/>
    </row>
    <row r="19" spans="1:3" s="56" customFormat="1" ht="28.5">
      <c r="A19" s="67" t="s">
        <v>55</v>
      </c>
      <c r="B19" s="57">
        <v>4000</v>
      </c>
      <c r="C19" s="29"/>
    </row>
    <row r="20" spans="1:3" s="56" customFormat="1" ht="28.5">
      <c r="A20" s="67" t="s">
        <v>56</v>
      </c>
      <c r="B20" s="57">
        <v>-120000</v>
      </c>
      <c r="C20" s="29"/>
    </row>
    <row r="21" spans="1:3" s="56" customFormat="1" ht="28.5">
      <c r="A21" s="67" t="s">
        <v>57</v>
      </c>
      <c r="B21" s="57">
        <f>-25000</f>
        <v>-25000</v>
      </c>
      <c r="C21" s="29"/>
    </row>
    <row r="22" spans="1:3" s="37" customFormat="1" ht="28.5">
      <c r="A22" s="68" t="s">
        <v>58</v>
      </c>
      <c r="B22" s="51"/>
      <c r="C22" s="58">
        <f>SUM(B19:B21)</f>
        <v>-141000</v>
      </c>
    </row>
    <row r="23" spans="1:3" ht="28.5">
      <c r="A23" s="52"/>
      <c r="B23" s="51"/>
      <c r="C23" s="29"/>
    </row>
    <row r="24" spans="1:3" ht="28.5">
      <c r="A24" s="68" t="s">
        <v>59</v>
      </c>
      <c r="B24" s="51"/>
      <c r="C24" s="29"/>
    </row>
    <row r="25" spans="1:3" s="37" customFormat="1" ht="28.5">
      <c r="A25" s="67" t="s">
        <v>60</v>
      </c>
      <c r="B25" s="57">
        <v>20000</v>
      </c>
      <c r="C25" s="29"/>
    </row>
    <row r="26" spans="1:3" s="37" customFormat="1" ht="28.5">
      <c r="A26" s="92" t="s">
        <v>61</v>
      </c>
      <c r="B26" s="91">
        <f>-29000</f>
        <v>-29000</v>
      </c>
      <c r="C26" s="29"/>
    </row>
    <row r="27" spans="1:3" s="37" customFormat="1" ht="28.5">
      <c r="A27" s="68" t="s">
        <v>62</v>
      </c>
      <c r="B27" s="51"/>
      <c r="C27" s="58">
        <f>SUM(B25:B26)</f>
        <v>-9000</v>
      </c>
    </row>
    <row r="28" spans="1:3" ht="28.5">
      <c r="A28" s="52"/>
      <c r="B28" s="51"/>
      <c r="C28" s="29"/>
    </row>
    <row r="29" spans="1:3" s="37" customFormat="1" ht="28.5">
      <c r="A29" s="67" t="s">
        <v>63</v>
      </c>
      <c r="B29" s="51"/>
      <c r="C29" s="58">
        <f>C16+C22+C27</f>
        <v>22000</v>
      </c>
    </row>
    <row r="30" spans="1:3" s="37" customFormat="1" ht="28.5">
      <c r="A30" s="67" t="s">
        <v>64</v>
      </c>
      <c r="B30" s="51"/>
      <c r="C30" s="58">
        <f>'Information Given'!H7</f>
        <v>33000</v>
      </c>
    </row>
    <row r="31" spans="1:3" s="37" customFormat="1" ht="28.5">
      <c r="A31" s="68" t="s">
        <v>65</v>
      </c>
      <c r="B31" s="51"/>
      <c r="C31" s="59">
        <f>C29+C30</f>
        <v>55000</v>
      </c>
    </row>
    <row r="32" spans="1:3" ht="28.5">
      <c r="A32" s="52"/>
      <c r="B32" s="60"/>
      <c r="C32" s="33"/>
    </row>
    <row r="33" spans="1:3" ht="28.5">
      <c r="A33" s="52"/>
      <c r="B33" s="60"/>
      <c r="C33" s="33"/>
    </row>
    <row r="34" spans="1:3" s="43" customFormat="1" ht="28.5">
      <c r="A34" s="42" t="s">
        <v>66</v>
      </c>
      <c r="B34" s="93"/>
      <c r="C34" s="94"/>
    </row>
    <row r="35" spans="1:3" s="43" customFormat="1" ht="28.5">
      <c r="A35" s="42" t="s">
        <v>67</v>
      </c>
      <c r="B35" s="93"/>
      <c r="C35" s="94"/>
    </row>
    <row r="36" spans="1:3" ht="15.75" thickBot="1">
      <c r="A36" s="61"/>
      <c r="B36" s="27"/>
      <c r="C36" s="28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Rules for CFO</vt:lpstr>
      <vt:lpstr>Information Given</vt:lpstr>
      <vt:lpstr>Cash Flows Statement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Riyada</dc:creator>
  <cp:lastModifiedBy>Admin</cp:lastModifiedBy>
  <dcterms:created xsi:type="dcterms:W3CDTF">2020-05-11T07:50:17Z</dcterms:created>
  <dcterms:modified xsi:type="dcterms:W3CDTF">2021-08-28T09:01:42Z</dcterms:modified>
</cp:coreProperties>
</file>