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Studying\Second year\Anatomy 2\"/>
    </mc:Choice>
  </mc:AlternateContent>
  <xr:revisionPtr revIDLastSave="0" documentId="13_ncr:1_{A30F039B-105A-4E23-BD2A-7DF14D6C1111}" xr6:coauthVersionLast="44" xr6:coauthVersionMax="44" xr10:uidLastSave="{00000000-0000-0000-0000-000000000000}"/>
  <bookViews>
    <workbookView xWindow="-120" yWindow="-120" windowWidth="20730" windowHeight="11160" xr2:uid="{E45516A6-E74C-4512-8566-9E5C7435E12F}"/>
  </bookViews>
  <sheets>
    <sheet name="Sheet1" sheetId="1" r:id="rId1"/>
  </sheets>
  <definedNames>
    <definedName name="_xlchart.v1.0" hidden="1">(Sheet1!$C$22,Sheet1!$Q$22)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1" l="1"/>
  <c r="D25" i="1"/>
  <c r="J25" i="1"/>
  <c r="C22" i="1"/>
  <c r="D22" i="1"/>
  <c r="E22" i="1"/>
  <c r="F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C23" i="1"/>
  <c r="G22" i="1"/>
  <c r="H22" i="1"/>
  <c r="I22" i="1"/>
  <c r="J22" i="1"/>
  <c r="K22" i="1"/>
  <c r="L22" i="1"/>
  <c r="M22" i="1"/>
  <c r="N22" i="1"/>
  <c r="O22" i="1"/>
  <c r="P22" i="1"/>
  <c r="Q22" i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</calcChain>
</file>

<file path=xl/sharedStrings.xml><?xml version="1.0" encoding="utf-8"?>
<sst xmlns="http://schemas.openxmlformats.org/spreadsheetml/2006/main" count="59" uniqueCount="23">
  <si>
    <t>BMI</t>
  </si>
  <si>
    <t>Smoker</t>
  </si>
  <si>
    <t>T Flexed El</t>
  </si>
  <si>
    <t>SPO2</t>
  </si>
  <si>
    <t>RR</t>
  </si>
  <si>
    <t>M</t>
  </si>
  <si>
    <t>F</t>
  </si>
  <si>
    <t>Y</t>
  </si>
  <si>
    <t>N</t>
  </si>
  <si>
    <t>BP S PALP</t>
  </si>
  <si>
    <t>BP S AUS</t>
  </si>
  <si>
    <t>BP D AUS</t>
  </si>
  <si>
    <t>#</t>
  </si>
  <si>
    <t>G</t>
  </si>
  <si>
    <t>Wt</t>
  </si>
  <si>
    <t>Ht</t>
  </si>
  <si>
    <t>HR D</t>
  </si>
  <si>
    <t>HR In</t>
  </si>
  <si>
    <t>T O</t>
  </si>
  <si>
    <t>T Ax</t>
  </si>
  <si>
    <t>MAP</t>
  </si>
  <si>
    <t>AVG</t>
  </si>
  <si>
    <t>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</si>
</sst>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AVG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Sheet1!$C$1:$Q$1</c15:sqref>
                  </c15:fullRef>
                </c:ext>
              </c:extLst>
              <c:f>(Sheet1!$C$1:$E$1,Sheet1!$G$1:$Q$1)</c:f>
              <c:strCache>
                <c:ptCount val="14"/>
                <c:pt idx="0">
                  <c:v>Wt</c:v>
                </c:pt>
                <c:pt idx="1">
                  <c:v>Ht</c:v>
                </c:pt>
                <c:pt idx="2">
                  <c:v>BMI</c:v>
                </c:pt>
                <c:pt idx="3">
                  <c:v>HR D</c:v>
                </c:pt>
                <c:pt idx="4">
                  <c:v>HR In</c:v>
                </c:pt>
                <c:pt idx="5">
                  <c:v>T O</c:v>
                </c:pt>
                <c:pt idx="6">
                  <c:v>T Ax</c:v>
                </c:pt>
                <c:pt idx="7">
                  <c:v>T Flexed El</c:v>
                </c:pt>
                <c:pt idx="8">
                  <c:v>SPO2</c:v>
                </c:pt>
                <c:pt idx="9">
                  <c:v>RR</c:v>
                </c:pt>
                <c:pt idx="10">
                  <c:v>BP S PALP</c:v>
                </c:pt>
                <c:pt idx="11">
                  <c:v>BP S AUS</c:v>
                </c:pt>
                <c:pt idx="12">
                  <c:v>BP D AUS</c:v>
                </c:pt>
                <c:pt idx="13">
                  <c:v>MAP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Sheet1!$C$22:$Q$22</c15:sqref>
                  </c15:fullRef>
                </c:ext>
              </c:extLst>
              <c:f>(Sheet1!$C$22:$E$22,Sheet1!$G$22:$Q$22)</c:f>
              <c:numCache>
                <c:formatCode>General</c:formatCode>
                <c:ptCount val="14"/>
                <c:pt idx="0">
                  <c:v>61.75</c:v>
                </c:pt>
                <c:pt idx="1">
                  <c:v>1.645</c:v>
                </c:pt>
                <c:pt idx="2">
                  <c:v>22.889056662826327</c:v>
                </c:pt>
                <c:pt idx="3">
                  <c:v>80.3</c:v>
                </c:pt>
                <c:pt idx="4">
                  <c:v>81.150000000000006</c:v>
                </c:pt>
                <c:pt idx="5">
                  <c:v>36.78</c:v>
                </c:pt>
                <c:pt idx="6">
                  <c:v>36.79</c:v>
                </c:pt>
                <c:pt idx="7">
                  <c:v>36.284999999999997</c:v>
                </c:pt>
                <c:pt idx="8">
                  <c:v>0.97550000000000026</c:v>
                </c:pt>
                <c:pt idx="9">
                  <c:v>18.05</c:v>
                </c:pt>
                <c:pt idx="10">
                  <c:v>103.05</c:v>
                </c:pt>
                <c:pt idx="11">
                  <c:v>109.9</c:v>
                </c:pt>
                <c:pt idx="12">
                  <c:v>65.45</c:v>
                </c:pt>
                <c:pt idx="13">
                  <c:v>80.266666666666652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5E-4AF9-B2C5-6A9F4EA7BC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905902464"/>
        <c:axId val="1052674160"/>
      </c:barChart>
      <c:catAx>
        <c:axId val="905902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2674160"/>
        <c:crosses val="autoZero"/>
        <c:auto val="1"/>
        <c:lblAlgn val="ctr"/>
        <c:lblOffset val="100"/>
        <c:noMultiLvlLbl val="0"/>
      </c:catAx>
      <c:valAx>
        <c:axId val="1052674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05902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Relation</a:t>
            </a:r>
            <a:r>
              <a:rPr lang="en-GB" baseline="0"/>
              <a:t>ship between HR and RR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(Sheet1!$M$2,Sheet1!$M$3,Sheet1!$M$5,Sheet1!$M$6,Sheet1!$M$7,Sheet1!$M$9,Sheet1!$M$10,Sheet1!$M$11,Sheet1!$M$12)</c:f>
              <c:numCache>
                <c:formatCode>General</c:formatCode>
                <c:ptCount val="9"/>
                <c:pt idx="0">
                  <c:v>16</c:v>
                </c:pt>
                <c:pt idx="1">
                  <c:v>18</c:v>
                </c:pt>
                <c:pt idx="2">
                  <c:v>24</c:v>
                </c:pt>
                <c:pt idx="3">
                  <c:v>26</c:v>
                </c:pt>
                <c:pt idx="4">
                  <c:v>17</c:v>
                </c:pt>
                <c:pt idx="5">
                  <c:v>21</c:v>
                </c:pt>
                <c:pt idx="6">
                  <c:v>20</c:v>
                </c:pt>
                <c:pt idx="7">
                  <c:v>15</c:v>
                </c:pt>
                <c:pt idx="8">
                  <c:v>13</c:v>
                </c:pt>
              </c:numCache>
            </c:numRef>
          </c:xVal>
          <c:yVal>
            <c:numRef>
              <c:f>(Sheet1!$G$2,Sheet1!$G$3,Sheet1!$G$5,Sheet1!$G$6,Sheet1!$G$9,Sheet1!$G$10,Sheet1!$G$11,Sheet1!$G$12)</c:f>
              <c:numCache>
                <c:formatCode>General</c:formatCode>
                <c:ptCount val="8"/>
                <c:pt idx="0">
                  <c:v>72</c:v>
                </c:pt>
                <c:pt idx="1">
                  <c:v>88</c:v>
                </c:pt>
                <c:pt idx="2">
                  <c:v>90</c:v>
                </c:pt>
                <c:pt idx="3">
                  <c:v>70</c:v>
                </c:pt>
                <c:pt idx="4">
                  <c:v>91</c:v>
                </c:pt>
                <c:pt idx="5">
                  <c:v>87</c:v>
                </c:pt>
                <c:pt idx="6">
                  <c:v>80</c:v>
                </c:pt>
                <c:pt idx="7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7DA-418B-9276-C80338840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578032"/>
        <c:axId val="1057520208"/>
      </c:scatterChart>
      <c:valAx>
        <c:axId val="1056578032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520208"/>
        <c:crosses val="autoZero"/>
        <c:crossBetween val="midCat"/>
      </c:valAx>
      <c:valAx>
        <c:axId val="1057520208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578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Relationship between BMI and 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BMI</c:v>
          </c:tx>
          <c:spPr>
            <a:ln w="3810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Sheet1!$E$2:$E$21</c:f>
              <c:numCache>
                <c:formatCode>General</c:formatCode>
                <c:ptCount val="20"/>
                <c:pt idx="0">
                  <c:v>18.001056942792971</c:v>
                </c:pt>
                <c:pt idx="1">
                  <c:v>25.099501595611173</c:v>
                </c:pt>
                <c:pt idx="2">
                  <c:v>24.242424242424246</c:v>
                </c:pt>
                <c:pt idx="3">
                  <c:v>23.795359904818564</c:v>
                </c:pt>
                <c:pt idx="4">
                  <c:v>26.672763298277697</c:v>
                </c:pt>
                <c:pt idx="5">
                  <c:v>23.335466144755166</c:v>
                </c:pt>
                <c:pt idx="6">
                  <c:v>19.233560749020178</c:v>
                </c:pt>
                <c:pt idx="7">
                  <c:v>23.507805325987146</c:v>
                </c:pt>
                <c:pt idx="8">
                  <c:v>27.407657277787148</c:v>
                </c:pt>
                <c:pt idx="9">
                  <c:v>26.423569824283259</c:v>
                </c:pt>
                <c:pt idx="10">
                  <c:v>18.467220683287167</c:v>
                </c:pt>
                <c:pt idx="11">
                  <c:v>20.761245674740486</c:v>
                </c:pt>
                <c:pt idx="12">
                  <c:v>23.124670372023203</c:v>
                </c:pt>
                <c:pt idx="13">
                  <c:v>19.705532421177875</c:v>
                </c:pt>
                <c:pt idx="14">
                  <c:v>21.107266435986162</c:v>
                </c:pt>
                <c:pt idx="15">
                  <c:v>22.959087658549439</c:v>
                </c:pt>
                <c:pt idx="16">
                  <c:v>30.043262297708697</c:v>
                </c:pt>
                <c:pt idx="17">
                  <c:v>22.832879346258608</c:v>
                </c:pt>
                <c:pt idx="18">
                  <c:v>19.868060645808416</c:v>
                </c:pt>
                <c:pt idx="19">
                  <c:v>21.192742415229034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3F-4E13-97CD-8B51F08ABA13}"/>
            </c:ext>
          </c:extLst>
        </c:ser>
        <c:ser>
          <c:idx val="1"/>
          <c:order val="1"/>
          <c:tx>
            <c:v>HR</c:v>
          </c:tx>
          <c:spPr>
            <a:ln w="3810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Sheet1!$G$2:$G$21</c:f>
              <c:numCache>
                <c:formatCode>General</c:formatCode>
                <c:ptCount val="20"/>
                <c:pt idx="0">
                  <c:v>72</c:v>
                </c:pt>
                <c:pt idx="1">
                  <c:v>88</c:v>
                </c:pt>
                <c:pt idx="2">
                  <c:v>92</c:v>
                </c:pt>
                <c:pt idx="3">
                  <c:v>90</c:v>
                </c:pt>
                <c:pt idx="4">
                  <c:v>70</c:v>
                </c:pt>
                <c:pt idx="5">
                  <c:v>68</c:v>
                </c:pt>
                <c:pt idx="6">
                  <c:v>81</c:v>
                </c:pt>
                <c:pt idx="7">
                  <c:v>91</c:v>
                </c:pt>
                <c:pt idx="8">
                  <c:v>87</c:v>
                </c:pt>
                <c:pt idx="9">
                  <c:v>80</c:v>
                </c:pt>
                <c:pt idx="10">
                  <c:v>87</c:v>
                </c:pt>
                <c:pt idx="11">
                  <c:v>63</c:v>
                </c:pt>
                <c:pt idx="12">
                  <c:v>74</c:v>
                </c:pt>
                <c:pt idx="13">
                  <c:v>86</c:v>
                </c:pt>
                <c:pt idx="14">
                  <c:v>67</c:v>
                </c:pt>
                <c:pt idx="15">
                  <c:v>74</c:v>
                </c:pt>
                <c:pt idx="16">
                  <c:v>90</c:v>
                </c:pt>
                <c:pt idx="17">
                  <c:v>74</c:v>
                </c:pt>
                <c:pt idx="18">
                  <c:v>84</c:v>
                </c:pt>
                <c:pt idx="19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F-4E13-97CD-8B51F08ABA13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8620656"/>
        <c:axId val="895735280"/>
      </c:lineChart>
      <c:catAx>
        <c:axId val="122862065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735280"/>
        <c:crosses val="autoZero"/>
        <c:auto val="1"/>
        <c:lblAlgn val="ctr"/>
        <c:lblOffset val="100"/>
        <c:noMultiLvlLbl val="0"/>
      </c:catAx>
      <c:valAx>
        <c:axId val="89573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862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386089238845151"/>
          <c:y val="0.1824770341207349"/>
          <c:w val="0.43061154855643047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Relationship Between</a:t>
            </a:r>
            <a:r>
              <a:rPr lang="en-US" baseline="0"/>
              <a:t> Weight and RR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(Sheet1!$A$2,Sheet1!$A$3,Sheet1!$A$5,Sheet1!$A$6,Sheet1!$A$7,Sheet1!$A$9,Sheet1!$A$10,Sheet1!$A$11,Sheet1!$A$12)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(Sheet1!$M$2:$M$3,Sheet1!$M$5:$M$7,Sheet1!$M$9:$M$12)</c:f>
              <c:numCache>
                <c:formatCode>General</c:formatCode>
                <c:ptCount val="9"/>
                <c:pt idx="0">
                  <c:v>16</c:v>
                </c:pt>
                <c:pt idx="1">
                  <c:v>18</c:v>
                </c:pt>
                <c:pt idx="2">
                  <c:v>24</c:v>
                </c:pt>
                <c:pt idx="3">
                  <c:v>26</c:v>
                </c:pt>
                <c:pt idx="4">
                  <c:v>17</c:v>
                </c:pt>
                <c:pt idx="5">
                  <c:v>21</c:v>
                </c:pt>
                <c:pt idx="6">
                  <c:v>20</c:v>
                </c:pt>
                <c:pt idx="7">
                  <c:v>15</c:v>
                </c:pt>
                <c:pt idx="8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C0-4EFE-B271-EA695899A24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(Sheet1!$A$2,Sheet1!$A$3,Sheet1!$A$5,Sheet1!$A$6,Sheet1!$A$7,Sheet1!$A$9,Sheet1!$A$10,Sheet1!$A$11,Sheet1!$A$12)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numCache>
            </c:numRef>
          </c:cat>
          <c:val>
            <c:numRef>
              <c:f>(Sheet1!$C$2:$C$3,Sheet1!$C$5:$C$7,Sheet1!$C$9:$C$12)</c:f>
              <c:numCache>
                <c:formatCode>General</c:formatCode>
                <c:ptCount val="9"/>
                <c:pt idx="0">
                  <c:v>54.5</c:v>
                </c:pt>
                <c:pt idx="1">
                  <c:v>70</c:v>
                </c:pt>
                <c:pt idx="2">
                  <c:v>64</c:v>
                </c:pt>
                <c:pt idx="3">
                  <c:v>70</c:v>
                </c:pt>
                <c:pt idx="4">
                  <c:v>62</c:v>
                </c:pt>
                <c:pt idx="5">
                  <c:v>64</c:v>
                </c:pt>
                <c:pt idx="6">
                  <c:v>65</c:v>
                </c:pt>
                <c:pt idx="7">
                  <c:v>80</c:v>
                </c:pt>
                <c:pt idx="8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C0-4EFE-B271-EA695899A24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33346448"/>
        <c:axId val="1053255264"/>
      </c:lineChart>
      <c:catAx>
        <c:axId val="93334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Subjects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255264"/>
        <c:crosses val="autoZero"/>
        <c:auto val="1"/>
        <c:lblAlgn val="ctr"/>
        <c:lblOffset val="100"/>
        <c:noMultiLvlLbl val="0"/>
      </c:catAx>
      <c:valAx>
        <c:axId val="105325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334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0</xdr:row>
      <xdr:rowOff>147637</xdr:rowOff>
    </xdr:from>
    <xdr:to>
      <xdr:col>24</xdr:col>
      <xdr:colOff>466725</xdr:colOff>
      <xdr:row>15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6745A2-5522-4E1C-95F5-85724AAEAD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26</xdr:row>
      <xdr:rowOff>123826</xdr:rowOff>
    </xdr:from>
    <xdr:to>
      <xdr:col>23</xdr:col>
      <xdr:colOff>409575</xdr:colOff>
      <xdr:row>46</xdr:row>
      <xdr:rowOff>47626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AEEB14D4-35CF-4443-9831-E3061E5A4F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123825</xdr:colOff>
      <xdr:row>25</xdr:row>
      <xdr:rowOff>61912</xdr:rowOff>
    </xdr:from>
    <xdr:to>
      <xdr:col>14</xdr:col>
      <xdr:colOff>552450</xdr:colOff>
      <xdr:row>39</xdr:row>
      <xdr:rowOff>138112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C8180EBD-F7F0-478E-A02B-74A14FEB8D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542925</xdr:colOff>
      <xdr:row>5</xdr:row>
      <xdr:rowOff>90487</xdr:rowOff>
    </xdr:from>
    <xdr:to>
      <xdr:col>22</xdr:col>
      <xdr:colOff>485775</xdr:colOff>
      <xdr:row>19</xdr:row>
      <xdr:rowOff>166687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F5297308-5640-4BC1-8E77-F292DD517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B01BB-52B3-4B85-8844-06D75914D892}">
  <dimension ref="A1:Q26"/>
  <sheetViews>
    <sheetView tabSelected="1" workbookViewId="0">
      <selection activeCell="D26" sqref="D26"/>
    </sheetView>
  </sheetViews>
  <sheetFormatPr defaultRowHeight="15" x14ac:dyDescent="0.25"/>
  <cols>
    <col min="1" max="1" width="4.140625" customWidth="1"/>
    <col min="2" max="2" width="5.42578125" customWidth="1"/>
    <col min="3" max="3" width="4.140625" customWidth="1"/>
    <col min="4" max="4" width="8.5703125" customWidth="1"/>
    <col min="5" max="5" width="5.140625" customWidth="1"/>
    <col min="6" max="6" width="7.140625" customWidth="1"/>
    <col min="7" max="7" width="5.7109375" customWidth="1"/>
    <col min="8" max="9" width="6.42578125" customWidth="1"/>
    <col min="10" max="10" width="6.85546875" customWidth="1"/>
    <col min="11" max="11" width="9.7109375" customWidth="1"/>
    <col min="12" max="12" width="5.85546875" customWidth="1"/>
    <col min="13" max="13" width="5.42578125" customWidth="1"/>
    <col min="17" max="17" width="5.42578125" customWidth="1"/>
  </cols>
  <sheetData>
    <row r="1" spans="1:17" x14ac:dyDescent="0.25">
      <c r="A1" s="1" t="s">
        <v>12</v>
      </c>
      <c r="B1" s="1" t="s">
        <v>13</v>
      </c>
      <c r="C1" s="1" t="s">
        <v>14</v>
      </c>
      <c r="D1" s="1" t="s">
        <v>15</v>
      </c>
      <c r="E1" s="1" t="s">
        <v>0</v>
      </c>
      <c r="F1" s="1" t="s">
        <v>1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</v>
      </c>
      <c r="L1" s="1" t="s">
        <v>3</v>
      </c>
      <c r="M1" s="1" t="s">
        <v>4</v>
      </c>
      <c r="N1" s="1" t="s">
        <v>9</v>
      </c>
      <c r="O1" s="1" t="s">
        <v>10</v>
      </c>
      <c r="P1" s="1" t="s">
        <v>11</v>
      </c>
      <c r="Q1" s="1" t="s">
        <v>20</v>
      </c>
    </row>
    <row r="2" spans="1:17" x14ac:dyDescent="0.25">
      <c r="A2" s="1">
        <v>1</v>
      </c>
      <c r="B2" s="1" t="s">
        <v>5</v>
      </c>
      <c r="C2" s="1">
        <v>54.5</v>
      </c>
      <c r="D2" s="1">
        <v>1.74</v>
      </c>
      <c r="E2" s="1">
        <f>C2/D2^2</f>
        <v>18.001056942792971</v>
      </c>
      <c r="F2" s="1" t="s">
        <v>8</v>
      </c>
      <c r="G2" s="1">
        <v>72</v>
      </c>
      <c r="H2" s="1">
        <v>96</v>
      </c>
      <c r="I2" s="1">
        <v>36.5</v>
      </c>
      <c r="J2" s="1">
        <v>36.6</v>
      </c>
      <c r="K2" s="1">
        <v>34</v>
      </c>
      <c r="L2" s="2">
        <v>0.98</v>
      </c>
      <c r="M2" s="7">
        <v>16</v>
      </c>
      <c r="N2" s="1">
        <v>100</v>
      </c>
      <c r="O2" s="1">
        <v>107</v>
      </c>
      <c r="P2" s="1">
        <v>61</v>
      </c>
      <c r="Q2" s="3">
        <f>1/3*O2+2/3*P2</f>
        <v>76.333333333333329</v>
      </c>
    </row>
    <row r="3" spans="1:17" x14ac:dyDescent="0.25">
      <c r="A3" s="4">
        <v>2</v>
      </c>
      <c r="B3" s="5" t="s">
        <v>6</v>
      </c>
      <c r="C3" s="1">
        <v>70</v>
      </c>
      <c r="D3" s="1">
        <v>1.67</v>
      </c>
      <c r="E3" s="1">
        <f t="shared" ref="E3:E21" si="0">C3/D3^2</f>
        <v>25.099501595611173</v>
      </c>
      <c r="F3" s="1" t="s">
        <v>7</v>
      </c>
      <c r="G3" s="1">
        <v>88</v>
      </c>
      <c r="H3" s="1">
        <v>80</v>
      </c>
      <c r="I3" s="1">
        <v>35.700000000000003</v>
      </c>
      <c r="J3" s="1">
        <v>36.6</v>
      </c>
      <c r="K3" s="1">
        <v>35.4</v>
      </c>
      <c r="L3" s="2">
        <v>0.98</v>
      </c>
      <c r="M3" s="7">
        <v>18</v>
      </c>
      <c r="N3" s="1">
        <v>110</v>
      </c>
      <c r="O3" s="1">
        <v>130</v>
      </c>
      <c r="P3" s="1">
        <v>70</v>
      </c>
      <c r="Q3" s="3">
        <f t="shared" ref="Q3:Q21" si="1">1/3*O3+2/3*P3</f>
        <v>90</v>
      </c>
    </row>
    <row r="4" spans="1:17" x14ac:dyDescent="0.25">
      <c r="A4" s="1">
        <v>3</v>
      </c>
      <c r="B4" s="1" t="s">
        <v>6</v>
      </c>
      <c r="C4" s="1">
        <v>66</v>
      </c>
      <c r="D4" s="1">
        <v>1.65</v>
      </c>
      <c r="E4" s="1">
        <f t="shared" si="0"/>
        <v>24.242424242424246</v>
      </c>
      <c r="F4" s="1" t="s">
        <v>8</v>
      </c>
      <c r="G4" s="1">
        <v>92</v>
      </c>
      <c r="H4" s="1">
        <v>88</v>
      </c>
      <c r="I4" s="1">
        <v>37</v>
      </c>
      <c r="J4" s="1">
        <v>36.5</v>
      </c>
      <c r="K4" s="1">
        <v>35</v>
      </c>
      <c r="L4" s="2">
        <v>0.98</v>
      </c>
      <c r="M4" s="1">
        <v>16</v>
      </c>
      <c r="N4" s="1">
        <v>100</v>
      </c>
      <c r="O4" s="1">
        <v>103</v>
      </c>
      <c r="P4" s="1">
        <v>60</v>
      </c>
      <c r="Q4" s="3">
        <f t="shared" si="1"/>
        <v>74.333333333333329</v>
      </c>
    </row>
    <row r="5" spans="1:17" x14ac:dyDescent="0.25">
      <c r="A5" s="4">
        <v>4</v>
      </c>
      <c r="B5" s="1" t="s">
        <v>6</v>
      </c>
      <c r="C5" s="1">
        <v>64</v>
      </c>
      <c r="D5" s="1">
        <v>1.64</v>
      </c>
      <c r="E5" s="1">
        <f t="shared" si="0"/>
        <v>23.795359904818564</v>
      </c>
      <c r="F5" s="1" t="s">
        <v>8</v>
      </c>
      <c r="G5" s="1">
        <v>90</v>
      </c>
      <c r="H5" s="1">
        <v>92</v>
      </c>
      <c r="I5" s="1">
        <v>36.9</v>
      </c>
      <c r="J5" s="1">
        <v>36.200000000000003</v>
      </c>
      <c r="K5" s="1">
        <v>35.799999999999997</v>
      </c>
      <c r="L5" s="2">
        <v>0.98</v>
      </c>
      <c r="M5" s="7">
        <v>24</v>
      </c>
      <c r="N5" s="1">
        <v>118</v>
      </c>
      <c r="O5" s="1">
        <v>112</v>
      </c>
      <c r="P5" s="1">
        <v>62</v>
      </c>
      <c r="Q5" s="3">
        <f t="shared" si="1"/>
        <v>78.666666666666657</v>
      </c>
    </row>
    <row r="6" spans="1:17" x14ac:dyDescent="0.25">
      <c r="A6" s="1">
        <v>5</v>
      </c>
      <c r="B6" s="1" t="s">
        <v>6</v>
      </c>
      <c r="C6" s="1">
        <v>70</v>
      </c>
      <c r="D6" s="1">
        <v>1.62</v>
      </c>
      <c r="E6" s="1">
        <f t="shared" si="0"/>
        <v>26.672763298277697</v>
      </c>
      <c r="F6" s="1" t="s">
        <v>7</v>
      </c>
      <c r="G6" s="1">
        <v>70</v>
      </c>
      <c r="H6" s="1">
        <v>68</v>
      </c>
      <c r="I6" s="1">
        <v>37</v>
      </c>
      <c r="J6" s="1">
        <v>36.5</v>
      </c>
      <c r="K6" s="1">
        <v>35.9</v>
      </c>
      <c r="L6" s="2">
        <v>0.98</v>
      </c>
      <c r="M6" s="7">
        <v>26</v>
      </c>
      <c r="N6" s="1">
        <v>95</v>
      </c>
      <c r="O6" s="1">
        <v>118</v>
      </c>
      <c r="P6" s="1">
        <v>60</v>
      </c>
      <c r="Q6" s="3">
        <f t="shared" si="1"/>
        <v>79.333333333333329</v>
      </c>
    </row>
    <row r="7" spans="1:17" x14ac:dyDescent="0.25">
      <c r="A7" s="4">
        <v>6</v>
      </c>
      <c r="B7" s="1" t="s">
        <v>6</v>
      </c>
      <c r="C7" s="1">
        <v>62</v>
      </c>
      <c r="D7" s="1">
        <v>1.63</v>
      </c>
      <c r="E7" s="1">
        <f t="shared" si="0"/>
        <v>23.335466144755166</v>
      </c>
      <c r="F7" s="1" t="s">
        <v>8</v>
      </c>
      <c r="G7" s="1">
        <v>68</v>
      </c>
      <c r="H7" s="1">
        <v>65</v>
      </c>
      <c r="I7" s="1">
        <v>37.4</v>
      </c>
      <c r="J7" s="1">
        <v>37.6</v>
      </c>
      <c r="K7" s="1">
        <v>36.1</v>
      </c>
      <c r="L7" s="2">
        <v>0.98</v>
      </c>
      <c r="M7" s="7">
        <v>17</v>
      </c>
      <c r="N7" s="1">
        <v>112</v>
      </c>
      <c r="O7" s="1">
        <v>123</v>
      </c>
      <c r="P7" s="1">
        <v>72</v>
      </c>
      <c r="Q7" s="3">
        <f t="shared" si="1"/>
        <v>89</v>
      </c>
    </row>
    <row r="8" spans="1:17" x14ac:dyDescent="0.25">
      <c r="A8" s="1">
        <v>7</v>
      </c>
      <c r="B8" s="1" t="s">
        <v>6</v>
      </c>
      <c r="C8" s="1">
        <v>53</v>
      </c>
      <c r="D8" s="1">
        <v>1.66</v>
      </c>
      <c r="E8" s="1">
        <f t="shared" si="0"/>
        <v>19.233560749020178</v>
      </c>
      <c r="F8" s="1" t="s">
        <v>8</v>
      </c>
      <c r="G8" s="1">
        <v>81</v>
      </c>
      <c r="H8" s="1">
        <v>98</v>
      </c>
      <c r="I8" s="1">
        <v>36.799999999999997</v>
      </c>
      <c r="J8" s="1">
        <v>37.1</v>
      </c>
      <c r="K8" s="1">
        <v>37.299999999999997</v>
      </c>
      <c r="L8" s="2">
        <v>0.98</v>
      </c>
      <c r="M8" s="1">
        <v>16</v>
      </c>
      <c r="N8" s="1">
        <v>100</v>
      </c>
      <c r="O8" s="1">
        <v>111</v>
      </c>
      <c r="P8" s="1">
        <v>77</v>
      </c>
      <c r="Q8" s="3">
        <f t="shared" si="1"/>
        <v>88.333333333333329</v>
      </c>
    </row>
    <row r="9" spans="1:17" x14ac:dyDescent="0.25">
      <c r="A9" s="4">
        <v>8</v>
      </c>
      <c r="B9" s="1" t="s">
        <v>6</v>
      </c>
      <c r="C9" s="1">
        <v>64</v>
      </c>
      <c r="D9" s="1">
        <v>1.65</v>
      </c>
      <c r="E9" s="1">
        <f t="shared" si="0"/>
        <v>23.507805325987146</v>
      </c>
      <c r="F9" s="1" t="s">
        <v>8</v>
      </c>
      <c r="G9" s="1">
        <v>91</v>
      </c>
      <c r="H9" s="1">
        <v>89</v>
      </c>
      <c r="I9" s="1">
        <v>36.299999999999997</v>
      </c>
      <c r="J9" s="1">
        <v>37.1</v>
      </c>
      <c r="K9" s="1">
        <v>36.799999999999997</v>
      </c>
      <c r="L9" s="2">
        <v>0.97</v>
      </c>
      <c r="M9" s="7">
        <v>21</v>
      </c>
      <c r="N9" s="1">
        <v>95</v>
      </c>
      <c r="O9" s="1">
        <v>102</v>
      </c>
      <c r="P9" s="1">
        <v>59</v>
      </c>
      <c r="Q9" s="3">
        <f t="shared" si="1"/>
        <v>73.333333333333329</v>
      </c>
    </row>
    <row r="10" spans="1:17" x14ac:dyDescent="0.25">
      <c r="A10" s="1">
        <v>9</v>
      </c>
      <c r="B10" s="1" t="s">
        <v>6</v>
      </c>
      <c r="C10" s="1">
        <v>65</v>
      </c>
      <c r="D10" s="1">
        <v>1.54</v>
      </c>
      <c r="E10" s="1">
        <f t="shared" si="0"/>
        <v>27.407657277787148</v>
      </c>
      <c r="F10" s="1" t="s">
        <v>8</v>
      </c>
      <c r="G10" s="1">
        <v>87</v>
      </c>
      <c r="H10" s="1">
        <v>82</v>
      </c>
      <c r="I10" s="1">
        <v>37</v>
      </c>
      <c r="J10" s="1">
        <v>36.5</v>
      </c>
      <c r="K10" s="1">
        <v>36</v>
      </c>
      <c r="L10" s="2">
        <v>0.98</v>
      </c>
      <c r="M10" s="7">
        <v>20</v>
      </c>
      <c r="N10" s="1">
        <v>94</v>
      </c>
      <c r="O10" s="1">
        <v>98</v>
      </c>
      <c r="P10" s="1">
        <v>55</v>
      </c>
      <c r="Q10" s="3">
        <f t="shared" si="1"/>
        <v>69.333333333333329</v>
      </c>
    </row>
    <row r="11" spans="1:17" x14ac:dyDescent="0.25">
      <c r="A11" s="4">
        <v>10</v>
      </c>
      <c r="B11" s="1" t="s">
        <v>5</v>
      </c>
      <c r="C11" s="1">
        <v>80</v>
      </c>
      <c r="D11" s="1">
        <v>1.74</v>
      </c>
      <c r="E11" s="1">
        <f t="shared" si="0"/>
        <v>26.423569824283259</v>
      </c>
      <c r="F11" s="1" t="s">
        <v>7</v>
      </c>
      <c r="G11" s="1">
        <v>80</v>
      </c>
      <c r="H11" s="1">
        <v>76</v>
      </c>
      <c r="I11" s="1">
        <v>36.700000000000003</v>
      </c>
      <c r="J11" s="1">
        <v>36.9</v>
      </c>
      <c r="K11" s="1">
        <v>35.6</v>
      </c>
      <c r="L11" s="2">
        <v>0.97</v>
      </c>
      <c r="M11" s="7">
        <v>15</v>
      </c>
      <c r="N11" s="1">
        <v>100</v>
      </c>
      <c r="O11" s="1">
        <v>118</v>
      </c>
      <c r="P11" s="1">
        <v>72</v>
      </c>
      <c r="Q11" s="3">
        <f t="shared" si="1"/>
        <v>87.333333333333329</v>
      </c>
    </row>
    <row r="12" spans="1:17" x14ac:dyDescent="0.25">
      <c r="A12" s="1">
        <v>11</v>
      </c>
      <c r="B12" s="1" t="s">
        <v>6</v>
      </c>
      <c r="C12" s="1">
        <v>54</v>
      </c>
      <c r="D12" s="1">
        <v>1.71</v>
      </c>
      <c r="E12" s="1">
        <f t="shared" si="0"/>
        <v>18.467220683287167</v>
      </c>
      <c r="F12" s="1" t="s">
        <v>8</v>
      </c>
      <c r="G12" s="1">
        <v>87</v>
      </c>
      <c r="H12" s="1">
        <v>78</v>
      </c>
      <c r="I12" s="1">
        <v>37</v>
      </c>
      <c r="J12" s="1">
        <v>36.6</v>
      </c>
      <c r="K12" s="1">
        <v>36.9</v>
      </c>
      <c r="L12" s="2">
        <v>0.96</v>
      </c>
      <c r="M12" s="7">
        <v>13</v>
      </c>
      <c r="N12" s="1">
        <v>118</v>
      </c>
      <c r="O12" s="1">
        <v>120</v>
      </c>
      <c r="P12" s="1">
        <v>62</v>
      </c>
      <c r="Q12" s="3">
        <f t="shared" si="1"/>
        <v>81.333333333333329</v>
      </c>
    </row>
    <row r="13" spans="1:17" x14ac:dyDescent="0.25">
      <c r="A13" s="4">
        <v>12</v>
      </c>
      <c r="B13" s="1" t="s">
        <v>6</v>
      </c>
      <c r="C13" s="1">
        <v>60</v>
      </c>
      <c r="D13" s="1">
        <v>1.7</v>
      </c>
      <c r="E13" s="1">
        <f t="shared" si="0"/>
        <v>20.761245674740486</v>
      </c>
      <c r="F13" s="1" t="s">
        <v>8</v>
      </c>
      <c r="G13" s="1">
        <v>63</v>
      </c>
      <c r="H13" s="1">
        <v>86</v>
      </c>
      <c r="I13" s="1">
        <v>36.5</v>
      </c>
      <c r="J13" s="1">
        <v>36</v>
      </c>
      <c r="K13" s="1">
        <v>36.5</v>
      </c>
      <c r="L13" s="2">
        <v>0.96</v>
      </c>
      <c r="M13" s="1">
        <v>17</v>
      </c>
      <c r="N13" s="1">
        <v>90</v>
      </c>
      <c r="O13" s="1">
        <v>106</v>
      </c>
      <c r="P13" s="1">
        <v>57</v>
      </c>
      <c r="Q13" s="3">
        <f t="shared" si="1"/>
        <v>73.333333333333329</v>
      </c>
    </row>
    <row r="14" spans="1:17" x14ac:dyDescent="0.25">
      <c r="A14" s="1">
        <v>13</v>
      </c>
      <c r="B14" s="1" t="s">
        <v>6</v>
      </c>
      <c r="C14" s="1">
        <v>57</v>
      </c>
      <c r="D14" s="1">
        <v>1.57</v>
      </c>
      <c r="E14" s="1">
        <f t="shared" si="0"/>
        <v>23.124670372023203</v>
      </c>
      <c r="F14" s="1" t="s">
        <v>8</v>
      </c>
      <c r="G14" s="1">
        <v>74</v>
      </c>
      <c r="H14" s="1">
        <v>71</v>
      </c>
      <c r="I14" s="1">
        <v>36.200000000000003</v>
      </c>
      <c r="J14" s="1">
        <v>37.200000000000003</v>
      </c>
      <c r="K14" s="1">
        <v>37.1</v>
      </c>
      <c r="L14" s="2">
        <v>0.98</v>
      </c>
      <c r="M14" s="1">
        <v>16</v>
      </c>
      <c r="N14" s="1">
        <v>110</v>
      </c>
      <c r="O14" s="1">
        <v>115</v>
      </c>
      <c r="P14" s="1">
        <v>69</v>
      </c>
      <c r="Q14" s="3">
        <f t="shared" si="1"/>
        <v>84.333333333333329</v>
      </c>
    </row>
    <row r="15" spans="1:17" x14ac:dyDescent="0.25">
      <c r="A15" s="4">
        <v>14</v>
      </c>
      <c r="B15" s="1" t="s">
        <v>6</v>
      </c>
      <c r="C15" s="1">
        <v>53</v>
      </c>
      <c r="D15" s="1">
        <v>1.64</v>
      </c>
      <c r="E15" s="1">
        <f t="shared" si="0"/>
        <v>19.705532421177875</v>
      </c>
      <c r="F15" s="1" t="s">
        <v>8</v>
      </c>
      <c r="G15" s="1">
        <v>86</v>
      </c>
      <c r="H15" s="1">
        <v>86</v>
      </c>
      <c r="I15" s="1">
        <v>37.1</v>
      </c>
      <c r="J15" s="1">
        <v>37.1</v>
      </c>
      <c r="K15" s="1">
        <v>37.299999999999997</v>
      </c>
      <c r="L15" s="2">
        <v>0.97</v>
      </c>
      <c r="M15" s="1">
        <v>17</v>
      </c>
      <c r="N15" s="1">
        <v>90</v>
      </c>
      <c r="O15" s="1">
        <v>96</v>
      </c>
      <c r="P15" s="1">
        <v>74</v>
      </c>
      <c r="Q15" s="3">
        <f t="shared" si="1"/>
        <v>81.333333333333329</v>
      </c>
    </row>
    <row r="16" spans="1:17" x14ac:dyDescent="0.25">
      <c r="A16" s="1">
        <v>15</v>
      </c>
      <c r="B16" s="1" t="s">
        <v>6</v>
      </c>
      <c r="C16" s="1">
        <v>61</v>
      </c>
      <c r="D16" s="1">
        <v>1.7</v>
      </c>
      <c r="E16" s="1">
        <f t="shared" si="0"/>
        <v>21.107266435986162</v>
      </c>
      <c r="F16" s="1" t="s">
        <v>8</v>
      </c>
      <c r="G16" s="1">
        <v>67</v>
      </c>
      <c r="H16" s="1">
        <v>83</v>
      </c>
      <c r="I16" s="1">
        <v>36.5</v>
      </c>
      <c r="J16" s="1">
        <v>36.299999999999997</v>
      </c>
      <c r="K16" s="1">
        <v>37.299999999999997</v>
      </c>
      <c r="L16" s="2">
        <v>0.97</v>
      </c>
      <c r="M16" s="1">
        <v>17</v>
      </c>
      <c r="N16" s="1">
        <v>74</v>
      </c>
      <c r="O16" s="1">
        <v>104</v>
      </c>
      <c r="P16" s="1">
        <v>61</v>
      </c>
      <c r="Q16" s="3">
        <f t="shared" si="1"/>
        <v>75.333333333333329</v>
      </c>
    </row>
    <row r="17" spans="1:17" x14ac:dyDescent="0.25">
      <c r="A17" s="4">
        <v>16</v>
      </c>
      <c r="B17" s="1" t="s">
        <v>6</v>
      </c>
      <c r="C17" s="1">
        <v>61</v>
      </c>
      <c r="D17" s="1">
        <v>1.63</v>
      </c>
      <c r="E17" s="1">
        <f t="shared" si="0"/>
        <v>22.959087658549439</v>
      </c>
      <c r="F17" s="1" t="s">
        <v>7</v>
      </c>
      <c r="G17" s="1">
        <v>74</v>
      </c>
      <c r="H17" s="1">
        <v>64</v>
      </c>
      <c r="I17" s="1">
        <v>37</v>
      </c>
      <c r="J17" s="1">
        <v>37</v>
      </c>
      <c r="K17" s="1">
        <v>37</v>
      </c>
      <c r="L17" s="2">
        <v>0.98</v>
      </c>
      <c r="M17" s="1">
        <v>20</v>
      </c>
      <c r="N17" s="1">
        <v>110</v>
      </c>
      <c r="O17" s="1">
        <v>99</v>
      </c>
      <c r="P17" s="1">
        <v>59</v>
      </c>
      <c r="Q17" s="3">
        <f t="shared" si="1"/>
        <v>72.333333333333329</v>
      </c>
    </row>
    <row r="18" spans="1:17" x14ac:dyDescent="0.25">
      <c r="A18" s="1">
        <v>17</v>
      </c>
      <c r="B18" s="1" t="s">
        <v>6</v>
      </c>
      <c r="C18" s="1">
        <v>75</v>
      </c>
      <c r="D18" s="1">
        <v>1.58</v>
      </c>
      <c r="E18" s="1">
        <f t="shared" si="0"/>
        <v>30.043262297708697</v>
      </c>
      <c r="F18" s="1" t="s">
        <v>8</v>
      </c>
      <c r="G18" s="1">
        <v>90</v>
      </c>
      <c r="H18" s="1">
        <v>83</v>
      </c>
      <c r="I18" s="1">
        <v>37.299999999999997</v>
      </c>
      <c r="J18" s="1">
        <v>37</v>
      </c>
      <c r="K18" s="1">
        <v>36.5</v>
      </c>
      <c r="L18" s="2">
        <v>0.98</v>
      </c>
      <c r="M18" s="1">
        <v>20</v>
      </c>
      <c r="N18" s="1">
        <v>100</v>
      </c>
      <c r="O18" s="1">
        <v>100</v>
      </c>
      <c r="P18" s="1">
        <v>65</v>
      </c>
      <c r="Q18" s="3">
        <f t="shared" si="1"/>
        <v>76.666666666666657</v>
      </c>
    </row>
    <row r="19" spans="1:17" x14ac:dyDescent="0.25">
      <c r="A19" s="4">
        <v>18</v>
      </c>
      <c r="B19" s="1" t="s">
        <v>6</v>
      </c>
      <c r="C19" s="1">
        <v>57</v>
      </c>
      <c r="D19" s="1">
        <v>1.58</v>
      </c>
      <c r="E19" s="1">
        <f t="shared" si="0"/>
        <v>22.832879346258608</v>
      </c>
      <c r="F19" s="1" t="s">
        <v>8</v>
      </c>
      <c r="G19" s="1">
        <v>74</v>
      </c>
      <c r="H19" s="1">
        <v>76</v>
      </c>
      <c r="I19" s="1">
        <v>36.5</v>
      </c>
      <c r="J19" s="1">
        <v>36.700000000000003</v>
      </c>
      <c r="K19" s="1">
        <v>36.4</v>
      </c>
      <c r="L19" s="2">
        <v>0.98</v>
      </c>
      <c r="M19" s="1">
        <v>20</v>
      </c>
      <c r="N19" s="1">
        <v>100</v>
      </c>
      <c r="O19" s="1">
        <v>96</v>
      </c>
      <c r="P19" s="1">
        <v>59</v>
      </c>
      <c r="Q19" s="3">
        <f t="shared" si="1"/>
        <v>71.333333333333329</v>
      </c>
    </row>
    <row r="20" spans="1:17" x14ac:dyDescent="0.25">
      <c r="A20" s="1">
        <v>19</v>
      </c>
      <c r="B20" s="1" t="s">
        <v>6</v>
      </c>
      <c r="C20" s="1">
        <v>51.5</v>
      </c>
      <c r="D20" s="1">
        <v>1.61</v>
      </c>
      <c r="E20" s="1">
        <f t="shared" si="0"/>
        <v>19.868060645808416</v>
      </c>
      <c r="F20" s="1" t="s">
        <v>8</v>
      </c>
      <c r="G20" s="1">
        <v>84</v>
      </c>
      <c r="H20" s="1">
        <v>72</v>
      </c>
      <c r="I20" s="1">
        <v>37.200000000000003</v>
      </c>
      <c r="J20" s="1">
        <v>37</v>
      </c>
      <c r="K20" s="1">
        <v>36</v>
      </c>
      <c r="L20" s="2">
        <v>0.98</v>
      </c>
      <c r="M20" s="1">
        <v>15</v>
      </c>
      <c r="N20" s="1">
        <v>125</v>
      </c>
      <c r="O20" s="1">
        <v>125</v>
      </c>
      <c r="P20" s="1">
        <v>80</v>
      </c>
      <c r="Q20" s="3">
        <f t="shared" si="1"/>
        <v>95</v>
      </c>
    </row>
    <row r="21" spans="1:17" x14ac:dyDescent="0.25">
      <c r="A21" s="4">
        <v>20</v>
      </c>
      <c r="B21" s="1" t="s">
        <v>6</v>
      </c>
      <c r="C21" s="1">
        <v>57</v>
      </c>
      <c r="D21" s="1">
        <v>1.64</v>
      </c>
      <c r="E21" s="1">
        <f t="shared" si="0"/>
        <v>21.192742415229034</v>
      </c>
      <c r="F21" s="1" t="s">
        <v>8</v>
      </c>
      <c r="G21" s="1">
        <v>88</v>
      </c>
      <c r="H21" s="1">
        <v>90</v>
      </c>
      <c r="I21" s="1">
        <v>37</v>
      </c>
      <c r="J21" s="1">
        <v>37.299999999999997</v>
      </c>
      <c r="K21" s="1">
        <v>36.799999999999997</v>
      </c>
      <c r="L21" s="2">
        <v>0.97</v>
      </c>
      <c r="M21" s="1">
        <v>17</v>
      </c>
      <c r="N21" s="1">
        <v>120</v>
      </c>
      <c r="O21" s="1">
        <v>115</v>
      </c>
      <c r="P21" s="1">
        <v>75</v>
      </c>
      <c r="Q21" s="3">
        <f t="shared" si="1"/>
        <v>88.333333333333329</v>
      </c>
    </row>
    <row r="22" spans="1:17" x14ac:dyDescent="0.25">
      <c r="A22" s="6" t="s">
        <v>21</v>
      </c>
      <c r="B22" s="6"/>
      <c r="C22" s="5">
        <f>AVERAGE(C2:C21)</f>
        <v>61.75</v>
      </c>
      <c r="D22" s="5">
        <f t="shared" ref="D22:Q22" si="2">AVERAGE(D2:D21)</f>
        <v>1.645</v>
      </c>
      <c r="E22" s="5">
        <f t="shared" si="2"/>
        <v>22.889056662826327</v>
      </c>
      <c r="F22" s="5" t="e">
        <f t="shared" si="2"/>
        <v>#DIV/0!</v>
      </c>
      <c r="G22" s="5">
        <f t="shared" si="2"/>
        <v>80.3</v>
      </c>
      <c r="H22" s="5">
        <f t="shared" si="2"/>
        <v>81.150000000000006</v>
      </c>
      <c r="I22" s="5">
        <f t="shared" si="2"/>
        <v>36.78</v>
      </c>
      <c r="J22" s="5">
        <f t="shared" si="2"/>
        <v>36.79</v>
      </c>
      <c r="K22" s="5">
        <f t="shared" si="2"/>
        <v>36.284999999999997</v>
      </c>
      <c r="L22" s="5">
        <f t="shared" si="2"/>
        <v>0.97550000000000026</v>
      </c>
      <c r="M22" s="5">
        <f t="shared" si="2"/>
        <v>18.05</v>
      </c>
      <c r="N22" s="5">
        <f t="shared" si="2"/>
        <v>103.05</v>
      </c>
      <c r="O22" s="5">
        <f t="shared" si="2"/>
        <v>109.9</v>
      </c>
      <c r="P22" s="5">
        <f t="shared" si="2"/>
        <v>65.45</v>
      </c>
      <c r="Q22" s="5">
        <f t="shared" si="2"/>
        <v>80.266666666666652</v>
      </c>
    </row>
    <row r="23" spans="1:17" x14ac:dyDescent="0.25">
      <c r="A23" s="6" t="s">
        <v>22</v>
      </c>
      <c r="B23" s="6"/>
      <c r="C23" s="5">
        <f>STDEV(C2:C21)</f>
        <v>7.6991113636233166</v>
      </c>
      <c r="D23" s="5">
        <f t="shared" ref="D23:Q23" si="3">STDEV(D2:D21)</f>
        <v>5.4627928080019532E-2</v>
      </c>
      <c r="E23" s="5">
        <f t="shared" si="3"/>
        <v>3.189153469381377</v>
      </c>
      <c r="F23" s="5" t="e">
        <f t="shared" si="3"/>
        <v>#DIV/0!</v>
      </c>
      <c r="G23" s="5">
        <f t="shared" si="3"/>
        <v>9.222969039020823</v>
      </c>
      <c r="H23" s="5">
        <f t="shared" si="3"/>
        <v>9.8476553447748714</v>
      </c>
      <c r="I23" s="5">
        <f t="shared" si="3"/>
        <v>0.41624891338565245</v>
      </c>
      <c r="J23" s="5">
        <f t="shared" si="3"/>
        <v>0.40379776074038276</v>
      </c>
      <c r="K23" s="5">
        <f t="shared" si="3"/>
        <v>0.85795043409769312</v>
      </c>
      <c r="L23" s="5">
        <f t="shared" si="3"/>
        <v>6.8633274115326021E-3</v>
      </c>
      <c r="M23" s="5">
        <f t="shared" si="3"/>
        <v>3.1535276821529972</v>
      </c>
      <c r="N23" s="5">
        <f t="shared" si="3"/>
        <v>12.339389219721943</v>
      </c>
      <c r="O23" s="5">
        <f t="shared" si="3"/>
        <v>10.279770630248825</v>
      </c>
      <c r="P23" s="5">
        <f t="shared" si="3"/>
        <v>7.4584815725736631</v>
      </c>
      <c r="Q23" s="5">
        <f t="shared" si="3"/>
        <v>7.3870441350131095</v>
      </c>
    </row>
    <row r="25" spans="1:17" x14ac:dyDescent="0.25">
      <c r="D25">
        <f>TTEST(E2:E21,G2:G21,1,2)</f>
        <v>2.6898688138665731E-26</v>
      </c>
      <c r="J25">
        <f>TTEST(M2:M3:M5:M7:M9:M12,G2:G3:G5:G7:G9:G12,1,2)</f>
        <v>8.8863779149168685E-16</v>
      </c>
    </row>
    <row r="26" spans="1:17" x14ac:dyDescent="0.25">
      <c r="D26">
        <f>TTEST(M2:M3:M5:M7:M9:M12,C2:C3:C5:C7:C9:C12,1,2)</f>
        <v>1.4584173419422891E-13</v>
      </c>
    </row>
  </sheetData>
  <mergeCells count="2">
    <mergeCell ref="A22:B22"/>
    <mergeCell ref="A23:B23"/>
  </mergeCells>
  <phoneticPr fontId="2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Dooshbag .</dc:creator>
  <cp:lastModifiedBy>Dooshbag .</cp:lastModifiedBy>
  <dcterms:created xsi:type="dcterms:W3CDTF">2019-09-18T15:07:10Z</dcterms:created>
  <dcterms:modified xsi:type="dcterms:W3CDTF">2019-09-30T15:57:16Z</dcterms:modified>
</cp:coreProperties>
</file>