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xp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O100" i="2" l="1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99" i="2"/>
  <c r="L100" i="2" l="1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99" i="2"/>
  <c r="E100" i="2" l="1"/>
  <c r="F100" i="2" s="1"/>
  <c r="M100" i="2" s="1"/>
  <c r="E101" i="2"/>
  <c r="F101" i="2" s="1"/>
  <c r="M101" i="2" s="1"/>
  <c r="E102" i="2"/>
  <c r="F102" i="2" s="1"/>
  <c r="M102" i="2" s="1"/>
  <c r="E103" i="2"/>
  <c r="F103" i="2" s="1"/>
  <c r="M103" i="2" s="1"/>
  <c r="E104" i="2"/>
  <c r="F104" i="2" s="1"/>
  <c r="M104" i="2" s="1"/>
  <c r="E105" i="2"/>
  <c r="F105" i="2" s="1"/>
  <c r="M105" i="2" s="1"/>
  <c r="E106" i="2"/>
  <c r="F106" i="2" s="1"/>
  <c r="M106" i="2" s="1"/>
  <c r="E107" i="2"/>
  <c r="F107" i="2" s="1"/>
  <c r="M107" i="2" s="1"/>
  <c r="E108" i="2"/>
  <c r="F108" i="2" s="1"/>
  <c r="M108" i="2" s="1"/>
  <c r="E109" i="2"/>
  <c r="F109" i="2" s="1"/>
  <c r="M109" i="2" s="1"/>
  <c r="E110" i="2"/>
  <c r="F110" i="2" s="1"/>
  <c r="M110" i="2" s="1"/>
  <c r="E111" i="2"/>
  <c r="F111" i="2" s="1"/>
  <c r="M111" i="2" s="1"/>
  <c r="E112" i="2"/>
  <c r="F112" i="2" s="1"/>
  <c r="M112" i="2" s="1"/>
  <c r="E113" i="2"/>
  <c r="F113" i="2" s="1"/>
  <c r="M113" i="2" s="1"/>
  <c r="E114" i="2"/>
  <c r="F114" i="2" s="1"/>
  <c r="M114" i="2" s="1"/>
  <c r="E115" i="2"/>
  <c r="F115" i="2" s="1"/>
  <c r="M115" i="2" s="1"/>
  <c r="E116" i="2"/>
  <c r="F116" i="2" s="1"/>
  <c r="M116" i="2" s="1"/>
  <c r="E117" i="2"/>
  <c r="F117" i="2" s="1"/>
  <c r="M117" i="2" s="1"/>
  <c r="E118" i="2"/>
  <c r="F118" i="2" s="1"/>
  <c r="M118" i="2" s="1"/>
  <c r="E99" i="2"/>
  <c r="F99" i="2" s="1"/>
  <c r="M99" i="2" s="1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99" i="2"/>
</calcChain>
</file>

<file path=xl/sharedStrings.xml><?xml version="1.0" encoding="utf-8"?>
<sst xmlns="http://schemas.openxmlformats.org/spreadsheetml/2006/main" count="101" uniqueCount="94">
  <si>
    <t>Experiment 1</t>
  </si>
  <si>
    <t>Physics 112</t>
  </si>
  <si>
    <t>Dr.Wael Karain</t>
  </si>
  <si>
    <t>Student's Name: Hamza AlHasan</t>
  </si>
  <si>
    <t>Instructer: Wael Karain</t>
  </si>
  <si>
    <t>No.1181636</t>
  </si>
  <si>
    <t>Abstract:</t>
  </si>
  <si>
    <t>Theory:</t>
  </si>
  <si>
    <t>The main results are:</t>
  </si>
  <si>
    <t>-</t>
  </si>
  <si>
    <t>Procedure:</t>
  </si>
  <si>
    <t>Data:</t>
  </si>
  <si>
    <t>I (mA)</t>
  </si>
  <si>
    <t>Analysis:</t>
  </si>
  <si>
    <t>conclusion:</t>
  </si>
  <si>
    <t xml:space="preserve">Partner's Name: Raneem Shtaya </t>
  </si>
  <si>
    <t>No.1183099</t>
  </si>
  <si>
    <t>Experiment 2</t>
  </si>
  <si>
    <t>Source Internal Resistance, Loading Problems And Circuit Impedance Matching</t>
  </si>
  <si>
    <r>
      <t>I</t>
    </r>
    <r>
      <rPr>
        <vertAlign val="superscript"/>
        <sz val="14"/>
        <color theme="1"/>
        <rFont val="Calibri"/>
        <family val="2"/>
        <scheme val="minor"/>
      </rPr>
      <t>-1</t>
    </r>
    <r>
      <rPr>
        <sz val="14"/>
        <color theme="1"/>
        <rFont val="Calibri"/>
        <family val="2"/>
        <scheme val="minor"/>
      </rPr>
      <t xml:space="preserve"> (mA)</t>
    </r>
    <r>
      <rPr>
        <vertAlign val="superscript"/>
        <sz val="14"/>
        <color theme="1"/>
        <rFont val="Calibri"/>
        <family val="2"/>
        <scheme val="minor"/>
      </rPr>
      <t>-1</t>
    </r>
  </si>
  <si>
    <r>
      <t>I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(mA)</t>
    </r>
    <r>
      <rPr>
        <vertAlign val="superscript"/>
        <sz val="14"/>
        <color theme="1"/>
        <rFont val="Calibri"/>
        <family val="2"/>
        <scheme val="minor"/>
      </rPr>
      <t>2</t>
    </r>
  </si>
  <si>
    <r>
      <t>P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= I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(mW)</t>
    </r>
  </si>
  <si>
    <r>
      <t>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(K</t>
    </r>
    <r>
      <rPr>
        <sz val="14"/>
        <color theme="1"/>
        <rFont val="Calibri"/>
        <family val="2"/>
      </rPr>
      <t>Ω)</t>
    </r>
  </si>
  <si>
    <t>E=</t>
  </si>
  <si>
    <t>9.7 Volt</t>
  </si>
  <si>
    <t>slope=</t>
  </si>
  <si>
    <t>E</t>
  </si>
  <si>
    <t>y-intercept  =</t>
  </si>
  <si>
    <r>
      <t>r</t>
    </r>
    <r>
      <rPr>
        <vertAlign val="subscript"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 xml:space="preserve"> + R</t>
    </r>
  </si>
  <si>
    <r>
      <t>r</t>
    </r>
    <r>
      <rPr>
        <vertAlign val="subscript"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 xml:space="preserve"> + 1</t>
    </r>
  </si>
  <si>
    <r>
      <t>0.103 Volt</t>
    </r>
    <r>
      <rPr>
        <vertAlign val="superscript"/>
        <sz val="14"/>
        <color theme="1"/>
        <rFont val="Calibri"/>
        <family val="2"/>
        <scheme val="minor"/>
      </rPr>
      <t>-1</t>
    </r>
  </si>
  <si>
    <t>satisfies the conditions of the maximum power transfer.</t>
  </si>
  <si>
    <r>
      <t>The aim of the experiment: is to find the value of the load resistance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that</t>
    </r>
  </si>
  <si>
    <t>The method used: is by recording different values for the current by digital</t>
  </si>
  <si>
    <t>multimeter in different values of the load resistance.</t>
  </si>
  <si>
    <r>
      <t>1) Values of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were changed from (0.1 - 50) k</t>
    </r>
    <r>
      <rPr>
        <sz val="14"/>
        <color theme="1"/>
        <rFont val="Calibri"/>
        <family val="2"/>
      </rPr>
      <t>Ω.</t>
    </r>
  </si>
  <si>
    <r>
      <t>2) Values of I were recorded for each value of R</t>
    </r>
    <r>
      <rPr>
        <vertAlign val="subscript"/>
        <sz val="14"/>
        <color theme="1"/>
        <rFont val="Calibri"/>
        <family val="2"/>
        <scheme val="minor"/>
      </rPr>
      <t>L.</t>
    </r>
  </si>
  <si>
    <r>
      <t>3) I</t>
    </r>
    <r>
      <rPr>
        <vertAlign val="superscript"/>
        <sz val="14"/>
        <color theme="1"/>
        <rFont val="Calibri"/>
        <family val="2"/>
        <scheme val="minor"/>
      </rPr>
      <t>-1</t>
    </r>
    <r>
      <rPr>
        <sz val="14"/>
        <color theme="1"/>
        <rFont val="Calibri"/>
        <family val="2"/>
        <scheme val="minor"/>
      </rPr>
      <t xml:space="preserve"> VS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graph was drown, then the slope and the y-intercept were found. </t>
    </r>
  </si>
  <si>
    <t>E = 9.7 Volt.</t>
  </si>
  <si>
    <t xml:space="preserve">     maximum P was found.</t>
  </si>
  <si>
    <r>
      <t>4) P VS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graph was drown, then the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that satisfies the condition of</t>
    </r>
  </si>
  <si>
    <t xml:space="preserve">   Electromotive force (emf) is a voltage difference between terminals of an</t>
  </si>
  <si>
    <t>open circuit. Voltage sources are used to provide useful electric power to</t>
  </si>
  <si>
    <t xml:space="preserve">certain citcuit components, such as electric motors and light bulbs. Any </t>
  </si>
  <si>
    <t xml:space="preserve">component which consumes electrical power to produce useful work is </t>
  </si>
  <si>
    <r>
      <t>resistance R</t>
    </r>
    <r>
      <rPr>
        <vertAlign val="subscript"/>
        <sz val="14"/>
        <color theme="1"/>
        <rFont val="Calibri"/>
        <family val="2"/>
        <scheme val="minor"/>
      </rPr>
      <t>L.</t>
    </r>
  </si>
  <si>
    <t>called a load and the resistance of such a component is called load</t>
  </si>
  <si>
    <t xml:space="preserve">   In this experiment, this equation was used:</t>
  </si>
  <si>
    <t>I =</t>
  </si>
  <si>
    <r>
      <t>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+ r</t>
    </r>
    <r>
      <rPr>
        <vertAlign val="subscript"/>
        <sz val="14"/>
        <color theme="1"/>
        <rFont val="Calibri"/>
        <family val="2"/>
        <scheme val="minor"/>
      </rPr>
      <t>in</t>
    </r>
  </si>
  <si>
    <t>where I is the current passing through the circuit.</t>
  </si>
  <si>
    <t>E is the voltage source.</t>
  </si>
  <si>
    <r>
      <t>r</t>
    </r>
    <r>
      <rPr>
        <vertAlign val="subscript"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 xml:space="preserve"> is the internal resistance of the source.</t>
    </r>
  </si>
  <si>
    <r>
      <t>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is the load resistance.</t>
    </r>
  </si>
  <si>
    <t>Date: 21/2/2019</t>
  </si>
  <si>
    <t xml:space="preserve">   So, the voltage difference between the source terminals is:</t>
  </si>
  <si>
    <r>
      <t>E R</t>
    </r>
    <r>
      <rPr>
        <vertAlign val="subscript"/>
        <sz val="14"/>
        <color theme="1"/>
        <rFont val="Calibri"/>
        <family val="2"/>
        <scheme val="minor"/>
      </rPr>
      <t>L</t>
    </r>
  </si>
  <si>
    <r>
      <t>V</t>
    </r>
    <r>
      <rPr>
        <vertAlign val="subscript"/>
        <sz val="14"/>
        <color theme="1"/>
        <rFont val="Calibri"/>
        <family val="2"/>
        <scheme val="minor"/>
      </rPr>
      <t>RL</t>
    </r>
    <r>
      <rPr>
        <sz val="14"/>
        <color theme="1"/>
        <rFont val="Calibri"/>
        <family val="2"/>
        <scheme val="minor"/>
      </rPr>
      <t xml:space="preserve"> =</t>
    </r>
  </si>
  <si>
    <t>By this equation, a considerable amount of power</t>
  </si>
  <si>
    <t>is consumed inside the source and converted to</t>
  </si>
  <si>
    <t>unuseful heat energy (which means being loaded),</t>
  </si>
  <si>
    <r>
      <t>and to avoid that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≥ 10r</t>
    </r>
    <r>
      <rPr>
        <vertAlign val="subscript"/>
        <sz val="14"/>
        <color theme="1"/>
        <rFont val="Calibri"/>
        <family val="2"/>
      </rPr>
      <t>in</t>
    </r>
    <r>
      <rPr>
        <sz val="14"/>
        <color theme="1"/>
        <rFont val="Calibri"/>
        <family val="2"/>
      </rPr>
      <t xml:space="preserve"> was chosen.</t>
    </r>
  </si>
  <si>
    <t xml:space="preserve">   In terms of consuming the maximum available power in the load produces</t>
  </si>
  <si>
    <t>a function of the load resistance itself:</t>
  </si>
  <si>
    <t xml:space="preserve">   Therefore,</t>
  </si>
  <si>
    <t>P =</t>
  </si>
  <si>
    <r>
      <t>(R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+ r</t>
    </r>
    <r>
      <rPr>
        <vertAlign val="subscript"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>)</t>
    </r>
    <r>
      <rPr>
        <vertAlign val="superscript"/>
        <sz val="14"/>
        <color theme="1"/>
        <rFont val="Calibri"/>
        <family val="2"/>
        <scheme val="minor"/>
      </rPr>
      <t>2</t>
    </r>
  </si>
  <si>
    <r>
      <t>E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R</t>
    </r>
    <r>
      <rPr>
        <vertAlign val="subscript"/>
        <sz val="14"/>
        <color theme="1"/>
        <rFont val="Calibri"/>
        <family val="2"/>
        <scheme val="minor"/>
      </rPr>
      <t>L</t>
    </r>
  </si>
  <si>
    <r>
      <t>(R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+ r</t>
    </r>
    <r>
      <rPr>
        <vertAlign val="subscript"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>)</t>
    </r>
  </si>
  <si>
    <r>
      <t xml:space="preserve">   The function P(R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>) has a maximum value at: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>=r</t>
    </r>
    <r>
      <rPr>
        <vertAlign val="subscript"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>, which tends to be hard</t>
    </r>
  </si>
  <si>
    <r>
      <t>P = I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R</t>
    </r>
    <r>
      <rPr>
        <vertAlign val="subscript"/>
        <sz val="14"/>
        <color theme="1"/>
        <rFont val="Calibri"/>
        <family val="2"/>
        <scheme val="minor"/>
      </rPr>
      <t>L</t>
    </r>
  </si>
  <si>
    <t xml:space="preserve">to get it, so in this experiment, an additional resistance R was added to the </t>
  </si>
  <si>
    <t xml:space="preserve">useful wok, this equation represents the power (P) consumed in the load as </t>
  </si>
  <si>
    <t xml:space="preserve">   If we apply conservation of energy to the circuit, we get:</t>
  </si>
  <si>
    <r>
      <t>1/I =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>/E + (r</t>
    </r>
    <r>
      <rPr>
        <vertAlign val="subscript"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 xml:space="preserve"> + R)/E</t>
    </r>
  </si>
  <si>
    <t>as its y-intercept.</t>
  </si>
  <si>
    <r>
      <t xml:space="preserve">   A plot of 1/I VS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give a straight line with 1/E as its slope and (r</t>
    </r>
    <r>
      <rPr>
        <vertAlign val="subscript"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 xml:space="preserve"> + R)/E</t>
    </r>
  </si>
  <si>
    <t>the maximum power transfer.</t>
  </si>
  <si>
    <r>
      <t xml:space="preserve">   In this case, this value of the load resistance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satisfies the conditions of</t>
    </r>
  </si>
  <si>
    <r>
      <t>r</t>
    </r>
    <r>
      <rPr>
        <vertAlign val="subscript"/>
        <sz val="14"/>
        <color theme="1"/>
        <rFont val="Calibri"/>
        <family val="2"/>
        <scheme val="minor"/>
      </rPr>
      <t xml:space="preserve">in </t>
    </r>
    <r>
      <rPr>
        <sz val="14"/>
        <color theme="1"/>
        <rFont val="Calibri"/>
        <family val="2"/>
        <scheme val="minor"/>
      </rPr>
      <t>= -0.067 Ω.</t>
    </r>
  </si>
  <si>
    <t>0.0962=</t>
  </si>
  <si>
    <r>
      <t>The maximum value of P is at InR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= 0.0488</t>
    </r>
  </si>
  <si>
    <r>
      <t>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(at max P) = 1050 </t>
    </r>
    <r>
      <rPr>
        <sz val="14"/>
        <color theme="1"/>
        <rFont val="Calibri"/>
        <family val="2"/>
      </rPr>
      <t>Ω.</t>
    </r>
  </si>
  <si>
    <r>
      <t>as an experimental error, this if we assume that r</t>
    </r>
    <r>
      <rPr>
        <vertAlign val="subscript"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 xml:space="preserve"> tends to be zero, because</t>
    </r>
  </si>
  <si>
    <r>
      <t xml:space="preserve">   Since the resistance used in the circuit = 1000 </t>
    </r>
    <r>
      <rPr>
        <sz val="14"/>
        <color theme="1"/>
        <rFont val="Calibri"/>
        <family val="2"/>
      </rPr>
      <t>Ω, and r</t>
    </r>
    <r>
      <rPr>
        <vertAlign val="subscript"/>
        <sz val="14"/>
        <color theme="1"/>
        <rFont val="Calibri"/>
        <family val="2"/>
      </rPr>
      <t>in</t>
    </r>
    <r>
      <rPr>
        <sz val="14"/>
        <color theme="1"/>
        <rFont val="Calibri"/>
        <family val="2"/>
      </rPr>
      <t xml:space="preserve"> has usually a small </t>
    </r>
  </si>
  <si>
    <r>
      <t>value, and by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>=R+r</t>
    </r>
    <r>
      <rPr>
        <vertAlign val="subscript"/>
        <sz val="14"/>
        <color theme="1"/>
        <rFont val="Calibri"/>
        <family val="2"/>
        <scheme val="minor"/>
      </rPr>
      <t>in</t>
    </r>
    <r>
      <rPr>
        <sz val="14"/>
        <color theme="1"/>
        <rFont val="Calibri"/>
        <family val="2"/>
        <scheme val="minor"/>
      </rPr>
      <t>, then this value of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at max P is logical, with just 50 </t>
    </r>
    <r>
      <rPr>
        <sz val="14"/>
        <color theme="1"/>
        <rFont val="Calibri"/>
        <family val="2"/>
      </rPr>
      <t>Ω</t>
    </r>
  </si>
  <si>
    <t>At the first, a voltage source(10.1V) was used.</t>
  </si>
  <si>
    <r>
      <t>circuit, so the max value becomes at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>=R+r</t>
    </r>
    <r>
      <rPr>
        <vertAlign val="subscript"/>
        <sz val="14"/>
        <color theme="1"/>
        <rFont val="Calibri"/>
        <family val="2"/>
        <scheme val="minor"/>
      </rPr>
      <t>in.</t>
    </r>
    <r>
      <rPr>
        <sz val="14"/>
        <color theme="1"/>
        <rFont val="Calibri"/>
        <family val="2"/>
        <scheme val="minor"/>
      </rPr>
      <t>, which (R=1k</t>
    </r>
    <r>
      <rPr>
        <sz val="14"/>
        <color theme="1"/>
        <rFont val="Calibri"/>
        <family val="2"/>
      </rPr>
      <t>Ω).</t>
    </r>
  </si>
  <si>
    <r>
      <t>which means the max P is at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= 1.05 k</t>
    </r>
    <r>
      <rPr>
        <sz val="14"/>
        <color theme="1"/>
        <rFont val="Calibri"/>
        <family val="2"/>
      </rPr>
      <t>Ω = 1050 Ω.</t>
    </r>
  </si>
  <si>
    <t xml:space="preserve">   In this experiment, 10.1 volts was used as a voltage source, and the voltage</t>
  </si>
  <si>
    <t>an error.</t>
  </si>
  <si>
    <r>
      <t>it has a very small value. So this experimental value of R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satisfies the</t>
    </r>
  </si>
  <si>
    <t>conditions of the maximum power transfer.</t>
  </si>
  <si>
    <r>
      <t>we got from the curve (slope</t>
    </r>
    <r>
      <rPr>
        <vertAlign val="superscript"/>
        <sz val="14"/>
        <color theme="1"/>
        <rFont val="Calibri"/>
        <family val="2"/>
        <scheme val="minor"/>
      </rPr>
      <t>-1</t>
    </r>
    <r>
      <rPr>
        <sz val="14"/>
        <color theme="1"/>
        <rFont val="Calibri"/>
        <family val="2"/>
        <scheme val="minor"/>
      </rPr>
      <t>)=9.7 Volts, so it's closed, with just 0.4 V 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</si>
</sst>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4"/>
      <color theme="1"/>
      <name val="Calibri"/>
      <family val="2"/>
    </font>
    <font>
      <vertAlign val="superscript"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vertAlign val="subscript"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0" xfId="0" applyFont="1" applyFill="1"/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1/I VS RL</c:v>
          </c:tx>
          <c:trendline>
            <c:trendlineType val="linear"/>
            <c:dispRSqr val="0"/>
            <c:dispEq val="1"/>
            <c:trendlineLbl>
              <c:layout/>
              <c:numFmt formatCode="General" sourceLinked="0"/>
            </c:trendlineLbl>
          </c:trendline>
          <c:xVal>
            <c:numRef>
              <c:f>'Exp2'!$B$99:$B$118</c:f>
              <c:numCache>
                <c:formatCode>0.00</c:formatCode>
                <c:ptCount val="20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0.8</c:v>
                </c:pt>
                <c:pt idx="5">
                  <c:v>0.85</c:v>
                </c:pt>
                <c:pt idx="6">
                  <c:v>0.9</c:v>
                </c:pt>
                <c:pt idx="7">
                  <c:v>0.95</c:v>
                </c:pt>
                <c:pt idx="8">
                  <c:v>1</c:v>
                </c:pt>
                <c:pt idx="9">
                  <c:v>1.05</c:v>
                </c:pt>
                <c:pt idx="10">
                  <c:v>1.2</c:v>
                </c:pt>
                <c:pt idx="11">
                  <c:v>1.1000000000000001</c:v>
                </c:pt>
                <c:pt idx="12">
                  <c:v>1.5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 formatCode="0.0">
                  <c:v>10</c:v>
                </c:pt>
                <c:pt idx="18" formatCode="0.0">
                  <c:v>20</c:v>
                </c:pt>
                <c:pt idx="19" formatCode="0.0">
                  <c:v>50</c:v>
                </c:pt>
              </c:numCache>
            </c:numRef>
          </c:xVal>
          <c:yVal>
            <c:numRef>
              <c:f>'Exp2'!$D$99:$D$118</c:f>
              <c:numCache>
                <c:formatCode>0.00</c:formatCode>
                <c:ptCount val="20"/>
                <c:pt idx="0">
                  <c:v>0.11312217194570136</c:v>
                </c:pt>
                <c:pt idx="1">
                  <c:v>0.13297872340425532</c:v>
                </c:pt>
                <c:pt idx="2">
                  <c:v>0.1529051987767584</c:v>
                </c:pt>
                <c:pt idx="3">
                  <c:v>0.17271157167530224</c:v>
                </c:pt>
                <c:pt idx="4">
                  <c:v>0.18348623853211007</c:v>
                </c:pt>
                <c:pt idx="5">
                  <c:v>0.18761726078799248</c:v>
                </c:pt>
                <c:pt idx="6">
                  <c:v>0.19267822736030826</c:v>
                </c:pt>
                <c:pt idx="7">
                  <c:v>0.19762845849802374</c:v>
                </c:pt>
                <c:pt idx="8">
                  <c:v>0.2032520325203252</c:v>
                </c:pt>
                <c:pt idx="9">
                  <c:v>0.2061855670103093</c:v>
                </c:pt>
                <c:pt idx="10">
                  <c:v>0.22222222222222221</c:v>
                </c:pt>
                <c:pt idx="11">
                  <c:v>0.2232142857142857</c:v>
                </c:pt>
                <c:pt idx="12">
                  <c:v>0.25316455696202528</c:v>
                </c:pt>
                <c:pt idx="13">
                  <c:v>0.30303030303030304</c:v>
                </c:pt>
                <c:pt idx="14">
                  <c:v>0.40322580645161293</c:v>
                </c:pt>
                <c:pt idx="15">
                  <c:v>0.60240963855421692</c:v>
                </c:pt>
                <c:pt idx="16">
                  <c:v>0.8</c:v>
                </c:pt>
                <c:pt idx="17">
                  <c:v>1.0989010989010988</c:v>
                </c:pt>
                <c:pt idx="18">
                  <c:v>2.1276595744680851</c:v>
                </c:pt>
                <c:pt idx="19">
                  <c:v>5.2631578947368425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968768"/>
        <c:axId val="189970304"/>
      </c:scatterChart>
      <c:valAx>
        <c:axId val="18996876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89970304"/>
        <c:crosses val="autoZero"/>
        <c:crossBetween val="midCat"/>
      </c:valAx>
      <c:valAx>
        <c:axId val="1899703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99687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 VS RL</c:v>
          </c:tx>
          <c:xVal>
            <c:numRef>
              <c:f>'Exp2'!$L$99:$L$118</c:f>
              <c:numCache>
                <c:formatCode>General</c:formatCode>
                <c:ptCount val="20"/>
                <c:pt idx="0">
                  <c:v>-2.3025850929940455</c:v>
                </c:pt>
                <c:pt idx="1">
                  <c:v>-1.2039728043259361</c:v>
                </c:pt>
                <c:pt idx="2">
                  <c:v>-0.69314718055994529</c:v>
                </c:pt>
                <c:pt idx="3">
                  <c:v>-0.35667494393873245</c:v>
                </c:pt>
                <c:pt idx="4">
                  <c:v>-0.22314355131420971</c:v>
                </c:pt>
                <c:pt idx="5">
                  <c:v>-0.16251892949777494</c:v>
                </c:pt>
                <c:pt idx="6">
                  <c:v>-0.10536051565782628</c:v>
                </c:pt>
                <c:pt idx="7">
                  <c:v>-5.1293294387550578E-2</c:v>
                </c:pt>
                <c:pt idx="8">
                  <c:v>0</c:v>
                </c:pt>
                <c:pt idx="9">
                  <c:v>4.8790164169432049E-2</c:v>
                </c:pt>
                <c:pt idx="10">
                  <c:v>0.18232155679395459</c:v>
                </c:pt>
                <c:pt idx="11">
                  <c:v>9.5310179804324935E-2</c:v>
                </c:pt>
                <c:pt idx="12">
                  <c:v>0.40546510810816438</c:v>
                </c:pt>
                <c:pt idx="13">
                  <c:v>0.69314718055994529</c:v>
                </c:pt>
                <c:pt idx="14">
                  <c:v>1.0986122886681098</c:v>
                </c:pt>
                <c:pt idx="15">
                  <c:v>1.6094379124341003</c:v>
                </c:pt>
                <c:pt idx="16">
                  <c:v>1.9459101490553132</c:v>
                </c:pt>
                <c:pt idx="17">
                  <c:v>2.3025850929940459</c:v>
                </c:pt>
                <c:pt idx="18">
                  <c:v>2.9957322735539909</c:v>
                </c:pt>
                <c:pt idx="19">
                  <c:v>3.912023005428146</c:v>
                </c:pt>
              </c:numCache>
            </c:numRef>
          </c:xVal>
          <c:yVal>
            <c:numRef>
              <c:f>'Exp2'!$M$99:$M$118</c:f>
              <c:numCache>
                <c:formatCode>0.00</c:formatCode>
                <c:ptCount val="20"/>
                <c:pt idx="0">
                  <c:v>7.8145600000000002</c:v>
                </c:pt>
                <c:pt idx="1">
                  <c:v>16.965119999999999</c:v>
                </c:pt>
                <c:pt idx="2">
                  <c:v>21.3858</c:v>
                </c:pt>
                <c:pt idx="3">
                  <c:v>23.466869999999997</c:v>
                </c:pt>
                <c:pt idx="4">
                  <c:v>23.762</c:v>
                </c:pt>
                <c:pt idx="5">
                  <c:v>24.147565</c:v>
                </c:pt>
                <c:pt idx="6">
                  <c:v>24.242490000000004</c:v>
                </c:pt>
                <c:pt idx="7">
                  <c:v>24.323419999999995</c:v>
                </c:pt>
                <c:pt idx="8">
                  <c:v>24.206399999999999</c:v>
                </c:pt>
                <c:pt idx="9">
                  <c:v>24.698625</c:v>
                </c:pt>
                <c:pt idx="10">
                  <c:v>24.3</c:v>
                </c:pt>
                <c:pt idx="11">
                  <c:v>22.077440000000006</c:v>
                </c:pt>
                <c:pt idx="12">
                  <c:v>23.403750000000002</c:v>
                </c:pt>
                <c:pt idx="13">
                  <c:v>21.779999999999998</c:v>
                </c:pt>
                <c:pt idx="14">
                  <c:v>18.4512</c:v>
                </c:pt>
                <c:pt idx="15">
                  <c:v>13.777999999999999</c:v>
                </c:pt>
                <c:pt idx="16">
                  <c:v>10.9375</c:v>
                </c:pt>
                <c:pt idx="17">
                  <c:v>8.2810000000000006</c:v>
                </c:pt>
                <c:pt idx="18">
                  <c:v>4.4179999999999993</c:v>
                </c:pt>
                <c:pt idx="19">
                  <c:v>1.8049999999999999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085952"/>
        <c:axId val="189091840"/>
      </c:scatterChart>
      <c:valAx>
        <c:axId val="18908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9091840"/>
        <c:crosses val="autoZero"/>
        <c:crossBetween val="midCat"/>
      </c:valAx>
      <c:valAx>
        <c:axId val="1890918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89085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1/I VS RL</c:v>
          </c:tx>
          <c:marker>
            <c:symbol val="none"/>
          </c:marker>
          <c:xVal>
            <c:numRef>
              <c:f>'Exp2'!$N$98:$N$118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'Exp2'!$O$98:$O$118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9</c:v>
                </c:pt>
                <c:pt idx="5">
                  <c:v>11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19</c:v>
                </c:pt>
                <c:pt idx="10">
                  <c:v>21</c:v>
                </c:pt>
                <c:pt idx="11">
                  <c:v>23</c:v>
                </c:pt>
                <c:pt idx="12">
                  <c:v>25</c:v>
                </c:pt>
                <c:pt idx="13">
                  <c:v>27</c:v>
                </c:pt>
                <c:pt idx="14">
                  <c:v>29</c:v>
                </c:pt>
                <c:pt idx="15">
                  <c:v>31</c:v>
                </c:pt>
                <c:pt idx="16">
                  <c:v>33</c:v>
                </c:pt>
                <c:pt idx="17">
                  <c:v>35</c:v>
                </c:pt>
                <c:pt idx="18">
                  <c:v>37</c:v>
                </c:pt>
                <c:pt idx="19">
                  <c:v>39</c:v>
                </c:pt>
                <c:pt idx="20">
                  <c:v>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17184"/>
        <c:axId val="189118720"/>
      </c:scatterChart>
      <c:valAx>
        <c:axId val="18911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118720"/>
        <c:crosses val="autoZero"/>
        <c:crossBetween val="midCat"/>
      </c:valAx>
      <c:valAx>
        <c:axId val="189118720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189117184"/>
        <c:crosses val="autoZero"/>
        <c:crossBetween val="midCat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2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480060</xdr:colOff>
      <xdr:row>0</xdr:row>
      <xdr:rowOff>182880</xdr:rowOff>
    </xdr:from>
    <xdr:to>
      <xdr:col>8</xdr:col>
      <xdr:colOff>7620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660" y="182880"/>
          <a:ext cx="3855720" cy="1927860"/>
        </a:xfrm>
        <a:prstGeom prst="rect">
          <a:avLst/>
        </a:prstGeom>
      </xdr:spPr>
    </xdr:pic>
    <xdr:clientData/>
  </xdr:twoCellAnchor>
  <xdr:twoCellAnchor>
    <xdr:from>
      <xdr:col>0</xdr:col>
      <xdr:colOff>563880</xdr:colOff>
      <xdr:row>121</xdr:row>
      <xdr:rowOff>60960</xdr:rowOff>
    </xdr:from>
    <xdr:to>
      <xdr:col>2</xdr:col>
      <xdr:colOff>7620</xdr:colOff>
      <xdr:row>122</xdr:row>
      <xdr:rowOff>45720</xdr:rowOff>
    </xdr:to>
    <xdr:sp macro="" textlink="">
      <xdr:nvSpPr>
        <xdr:cNvPr id="4" name="TextBox 3"/>
        <xdr:cNvSpPr txBox="1"/>
      </xdr:nvSpPr>
      <xdr:spPr>
        <a:xfrm>
          <a:off x="563880" y="35958780"/>
          <a:ext cx="66294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1/I (mA)</a:t>
          </a:r>
        </a:p>
      </xdr:txBody>
    </xdr:sp>
    <xdr:clientData/>
  </xdr:twoCellAnchor>
  <xdr:twoCellAnchor>
    <xdr:from>
      <xdr:col>5</xdr:col>
      <xdr:colOff>411480</xdr:colOff>
      <xdr:row>129</xdr:row>
      <xdr:rowOff>45720</xdr:rowOff>
    </xdr:from>
    <xdr:to>
      <xdr:col>6</xdr:col>
      <xdr:colOff>373380</xdr:colOff>
      <xdr:row>130</xdr:row>
      <xdr:rowOff>121920</xdr:rowOff>
    </xdr:to>
    <xdr:sp macro="" textlink="">
      <xdr:nvSpPr>
        <xdr:cNvPr id="5" name="TextBox 4"/>
        <xdr:cNvSpPr txBox="1"/>
      </xdr:nvSpPr>
      <xdr:spPr>
        <a:xfrm>
          <a:off x="3459480" y="37772340"/>
          <a:ext cx="64008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RL(k</a:t>
          </a:r>
          <a:r>
            <a:rPr lang="el-GR" sz="1100"/>
            <a:t>Ω</a:t>
          </a:r>
          <a:r>
            <a:rPr lang="en-US" sz="1100"/>
            <a:t>)</a:t>
          </a:r>
        </a:p>
      </xdr:txBody>
    </xdr:sp>
    <xdr:clientData/>
  </xdr:twoCellAnchor>
  <xdr:twoCellAnchor>
    <xdr:from>
      <xdr:col>1</xdr:col>
      <xdr:colOff>7620</xdr:colOff>
      <xdr:row>120</xdr:row>
      <xdr:rowOff>60960</xdr:rowOff>
    </xdr:from>
    <xdr:to>
      <xdr:col>8</xdr:col>
      <xdr:colOff>53340</xdr:colOff>
      <xdr:row>131</xdr:row>
      <xdr:rowOff>53340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373380</xdr:colOff>
      <xdr:row>139</xdr:row>
      <xdr:rowOff>110490</xdr:rowOff>
    </xdr:from>
    <xdr:to>
      <xdr:col>8</xdr:col>
      <xdr:colOff>38100</xdr:colOff>
      <xdr:row>151</xdr:row>
      <xdr:rowOff>110490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228600</xdr:colOff>
      <xdr:row>149</xdr:row>
      <xdr:rowOff>114300</xdr:rowOff>
    </xdr:from>
    <xdr:to>
      <xdr:col>7</xdr:col>
      <xdr:colOff>464820</xdr:colOff>
      <xdr:row>150</xdr:row>
      <xdr:rowOff>137160</xdr:rowOff>
    </xdr:to>
    <xdr:sp macro="" textlink="">
      <xdr:nvSpPr>
        <xdr:cNvPr id="11" name="TextBox 10"/>
        <xdr:cNvSpPr txBox="1"/>
      </xdr:nvSpPr>
      <xdr:spPr>
        <a:xfrm>
          <a:off x="3954780" y="40446960"/>
          <a:ext cx="84582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ln(RL) (k</a:t>
          </a:r>
          <a:r>
            <a:rPr lang="el-GR" sz="1100"/>
            <a:t>Ω</a:t>
          </a:r>
          <a:r>
            <a:rPr lang="en-US" sz="1100"/>
            <a:t>)</a:t>
          </a:r>
        </a:p>
      </xdr:txBody>
    </xdr:sp>
    <xdr:clientData/>
  </xdr:twoCellAnchor>
  <xdr:twoCellAnchor>
    <xdr:from>
      <xdr:col>2</xdr:col>
      <xdr:colOff>198120</xdr:colOff>
      <xdr:row>140</xdr:row>
      <xdr:rowOff>83820</xdr:rowOff>
    </xdr:from>
    <xdr:to>
      <xdr:col>3</xdr:col>
      <xdr:colOff>259080</xdr:colOff>
      <xdr:row>141</xdr:row>
      <xdr:rowOff>106680</xdr:rowOff>
    </xdr:to>
    <xdr:sp macro="" textlink="">
      <xdr:nvSpPr>
        <xdr:cNvPr id="14" name="TextBox 13"/>
        <xdr:cNvSpPr txBox="1"/>
      </xdr:nvSpPr>
      <xdr:spPr>
        <a:xfrm>
          <a:off x="1417320" y="38359080"/>
          <a:ext cx="67056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 (mW)</a:t>
          </a:r>
        </a:p>
      </xdr:txBody>
    </xdr:sp>
    <xdr:clientData/>
  </xdr:twoCellAnchor>
  <xdr:twoCellAnchor>
    <xdr:from>
      <xdr:col>1</xdr:col>
      <xdr:colOff>449580</xdr:colOff>
      <xdr:row>80</xdr:row>
      <xdr:rowOff>129540</xdr:rowOff>
    </xdr:from>
    <xdr:to>
      <xdr:col>5</xdr:col>
      <xdr:colOff>419100</xdr:colOff>
      <xdr:row>89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426720</xdr:colOff>
      <xdr:row>45</xdr:row>
      <xdr:rowOff>99061</xdr:rowOff>
    </xdr:from>
    <xdr:to>
      <xdr:col>8</xdr:col>
      <xdr:colOff>541020</xdr:colOff>
      <xdr:row>53</xdr:row>
      <xdr:rowOff>167641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" y="13716001"/>
          <a:ext cx="3802380" cy="1927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tabSelected="1" workbookViewId="0"/>
  </sheetViews>
  <sheetFormatPr defaultRowHeight="18" x14ac:dyDescent="0.35"/>
  <cols>
    <col min="1" max="5" width="8.88671875" style="1"/>
    <col min="6" max="6" width="9.88671875" style="1" bestFit="1" customWidth="1"/>
    <col min="7" max="7" width="8.88671875" style="1"/>
    <col min="8" max="8" width="8.33203125" style="1" customWidth="1"/>
    <col min="9" max="11" width="8.88671875" style="1"/>
    <col min="12" max="13" width="1.44140625" style="1" customWidth="1"/>
    <col min="14" max="14" width="0.88671875" style="1" customWidth="1"/>
    <col min="15" max="15" width="1.77734375" style="1" customWidth="1"/>
    <col min="16" max="16384" width="8.88671875" style="1"/>
  </cols>
  <sheetData>
    <row r="1" spans="1:10" ht="28.8" x14ac:dyDescent="0.55000000000000004">
      <c r="A1" s="4"/>
      <c r="B1" s="4"/>
      <c r="C1" s="4"/>
      <c r="D1" s="4"/>
      <c r="E1" s="4"/>
      <c r="F1" s="4"/>
      <c r="G1" s="4"/>
      <c r="I1" s="4"/>
      <c r="J1" s="4"/>
    </row>
    <row r="2" spans="1:10" ht="28.8" x14ac:dyDescent="0.55000000000000004">
      <c r="A2" s="4"/>
      <c r="B2" s="4"/>
      <c r="C2" s="4"/>
      <c r="D2" s="4"/>
      <c r="E2" s="4"/>
      <c r="F2" s="4"/>
      <c r="G2" s="4"/>
      <c r="I2" s="4"/>
      <c r="J2" s="4"/>
    </row>
    <row r="3" spans="1:10" ht="28.8" x14ac:dyDescent="0.55000000000000004">
      <c r="A3" s="4"/>
      <c r="B3" s="4"/>
      <c r="C3" s="4"/>
      <c r="D3" s="4"/>
      <c r="E3" s="4"/>
      <c r="F3" s="4"/>
      <c r="G3" s="4"/>
      <c r="I3" s="4"/>
      <c r="J3" s="4"/>
    </row>
    <row r="4" spans="1:10" ht="28.8" x14ac:dyDescent="0.55000000000000004">
      <c r="A4" s="4"/>
      <c r="B4" s="4"/>
      <c r="C4" s="4"/>
      <c r="D4" s="4"/>
      <c r="E4" s="4"/>
      <c r="F4" s="4"/>
      <c r="G4" s="4"/>
      <c r="I4" s="4"/>
      <c r="J4" s="4"/>
    </row>
    <row r="5" spans="1:10" ht="28.8" x14ac:dyDescent="0.55000000000000004">
      <c r="A5" s="4"/>
      <c r="B5" s="4"/>
      <c r="C5" s="4"/>
      <c r="D5" s="4"/>
      <c r="E5" s="4"/>
      <c r="F5" s="4"/>
      <c r="G5" s="4"/>
      <c r="I5" s="4"/>
      <c r="J5" s="4"/>
    </row>
    <row r="6" spans="1:10" ht="28.8" x14ac:dyDescent="0.55000000000000004">
      <c r="A6" s="4"/>
      <c r="B6" s="3"/>
      <c r="C6" s="3"/>
      <c r="D6" s="4"/>
      <c r="E6" s="4"/>
      <c r="F6" s="3"/>
      <c r="G6" s="3"/>
      <c r="H6" s="2"/>
      <c r="I6" s="3"/>
      <c r="J6" s="3"/>
    </row>
    <row r="7" spans="1:10" ht="28.8" x14ac:dyDescent="0.55000000000000004">
      <c r="A7" s="27" t="s">
        <v>1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ht="28.8" x14ac:dyDescent="0.55000000000000004">
      <c r="A8" s="28" t="s">
        <v>2</v>
      </c>
      <c r="B8" s="28"/>
      <c r="C8" s="28"/>
      <c r="D8" s="28"/>
      <c r="E8" s="28"/>
      <c r="F8" s="28"/>
      <c r="G8" s="28"/>
      <c r="H8" s="28"/>
      <c r="I8" s="28"/>
      <c r="J8" s="28"/>
    </row>
    <row r="9" spans="1:10" ht="22.8" customHeight="1" x14ac:dyDescent="0.55000000000000004">
      <c r="A9" s="4"/>
      <c r="B9" s="4"/>
      <c r="C9" s="4"/>
      <c r="D9" s="3"/>
      <c r="E9" s="4"/>
      <c r="F9" s="4"/>
      <c r="G9" s="4"/>
      <c r="I9" s="4"/>
      <c r="J9" s="4"/>
    </row>
    <row r="10" spans="1:10" ht="24" customHeight="1" x14ac:dyDescent="0.35"/>
    <row r="13" spans="1:10" ht="28.8" x14ac:dyDescent="0.55000000000000004">
      <c r="A13" s="27" t="s">
        <v>17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28.8" customHeight="1" x14ac:dyDescent="0.35">
      <c r="A14" s="35" t="s">
        <v>18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0" ht="27" customHeight="1" x14ac:dyDescent="0.35">
      <c r="A15" s="36"/>
      <c r="B15" s="36"/>
      <c r="C15" s="36"/>
      <c r="D15" s="36"/>
      <c r="E15" s="36"/>
      <c r="F15" s="36"/>
      <c r="G15" s="36"/>
      <c r="H15" s="36"/>
      <c r="I15" s="36"/>
      <c r="J15" s="36"/>
    </row>
    <row r="16" spans="1:10" ht="28.8" x14ac:dyDescent="0.55000000000000004">
      <c r="A16" s="4"/>
      <c r="B16" s="4"/>
      <c r="C16" s="4"/>
      <c r="D16" s="4"/>
      <c r="E16" s="4"/>
      <c r="F16" s="4"/>
      <c r="G16" s="4"/>
      <c r="I16" s="4"/>
      <c r="J16" s="13"/>
    </row>
    <row r="17" spans="1:10" ht="28.8" x14ac:dyDescent="0.55000000000000004">
      <c r="A17" s="4"/>
      <c r="B17" s="4"/>
      <c r="C17" s="4"/>
      <c r="D17" s="4"/>
      <c r="E17" s="4"/>
      <c r="F17" s="4"/>
      <c r="G17" s="4"/>
      <c r="I17" s="4"/>
      <c r="J17" s="4"/>
    </row>
    <row r="18" spans="1:10" ht="28.8" x14ac:dyDescent="0.55000000000000004">
      <c r="A18" s="4"/>
      <c r="B18" s="4"/>
      <c r="C18" s="4"/>
      <c r="D18" s="4"/>
      <c r="E18" s="4"/>
      <c r="F18" s="4"/>
      <c r="G18" s="4"/>
      <c r="I18" s="4"/>
      <c r="J18" s="4"/>
    </row>
    <row r="19" spans="1:10" ht="28.8" x14ac:dyDescent="0.55000000000000004">
      <c r="A19" s="4" t="s">
        <v>3</v>
      </c>
      <c r="C19" s="4"/>
      <c r="D19" s="4"/>
      <c r="E19" s="4"/>
      <c r="F19" s="4"/>
      <c r="G19" s="4"/>
      <c r="H19" s="1" t="s">
        <v>5</v>
      </c>
      <c r="I19" s="4"/>
      <c r="J19" s="4"/>
    </row>
    <row r="20" spans="1:10" ht="28.8" x14ac:dyDescent="0.55000000000000004">
      <c r="A20" s="4"/>
      <c r="B20" s="4"/>
      <c r="C20" s="4"/>
      <c r="D20" s="4"/>
      <c r="E20" s="4"/>
      <c r="F20" s="4"/>
      <c r="G20" s="4"/>
      <c r="I20" s="4"/>
      <c r="J20" s="4"/>
    </row>
    <row r="21" spans="1:10" ht="28.8" x14ac:dyDescent="0.55000000000000004">
      <c r="A21" s="4" t="s">
        <v>15</v>
      </c>
      <c r="B21" s="4"/>
      <c r="C21" s="4"/>
      <c r="D21" s="4"/>
      <c r="E21" s="4"/>
      <c r="F21" s="4"/>
      <c r="G21" s="4"/>
      <c r="H21" s="1" t="s">
        <v>16</v>
      </c>
      <c r="I21" s="4"/>
      <c r="J21" s="4"/>
    </row>
    <row r="22" spans="1:10" ht="28.8" x14ac:dyDescent="0.55000000000000004">
      <c r="B22" s="4"/>
      <c r="C22" s="4"/>
      <c r="D22" s="4"/>
      <c r="E22" s="4"/>
      <c r="F22" s="4"/>
      <c r="G22" s="4"/>
      <c r="I22" s="4"/>
      <c r="J22" s="4"/>
    </row>
    <row r="23" spans="1:10" ht="28.8" x14ac:dyDescent="0.55000000000000004">
      <c r="A23" s="4" t="s">
        <v>4</v>
      </c>
      <c r="B23" s="4"/>
      <c r="C23" s="4"/>
      <c r="D23" s="4"/>
      <c r="E23" s="4"/>
      <c r="F23" s="4"/>
      <c r="G23" s="4"/>
      <c r="I23" s="4"/>
      <c r="J23" s="4"/>
    </row>
    <row r="24" spans="1:10" ht="28.8" x14ac:dyDescent="0.55000000000000004">
      <c r="C24" s="4"/>
      <c r="D24" s="4"/>
      <c r="E24" s="4"/>
      <c r="F24" s="4"/>
      <c r="G24" s="4"/>
      <c r="I24" s="4"/>
      <c r="J24" s="4"/>
    </row>
    <row r="25" spans="1:10" ht="28.8" x14ac:dyDescent="0.55000000000000004">
      <c r="A25" s="4" t="s">
        <v>54</v>
      </c>
      <c r="C25" s="4"/>
      <c r="D25" s="4"/>
      <c r="E25" s="4"/>
      <c r="F25" s="4"/>
      <c r="G25" s="4"/>
      <c r="I25" s="4"/>
      <c r="J25" s="4"/>
    </row>
    <row r="26" spans="1:10" ht="28.8" x14ac:dyDescent="0.55000000000000004">
      <c r="A26" s="4"/>
      <c r="C26" s="4"/>
      <c r="D26" s="4"/>
      <c r="E26" s="4"/>
      <c r="F26" s="4"/>
      <c r="G26" s="4"/>
      <c r="I26" s="4"/>
      <c r="J26" s="4"/>
    </row>
    <row r="27" spans="1:10" x14ac:dyDescent="0.35">
      <c r="B27" s="2"/>
      <c r="C27" s="2"/>
      <c r="D27" s="2"/>
      <c r="E27" s="2"/>
      <c r="F27" s="2"/>
      <c r="G27" s="2"/>
      <c r="H27" s="2"/>
      <c r="I27" s="2"/>
      <c r="J27" s="2"/>
    </row>
    <row r="28" spans="1:10" ht="23.4" x14ac:dyDescent="0.45">
      <c r="A28" s="29" t="s">
        <v>0</v>
      </c>
      <c r="B28" s="29"/>
      <c r="C28" s="29"/>
      <c r="D28" s="29"/>
      <c r="E28" s="29"/>
      <c r="F28" s="29"/>
      <c r="G28" s="29"/>
      <c r="H28" s="29"/>
      <c r="I28" s="29"/>
      <c r="J28" s="2"/>
    </row>
    <row r="29" spans="1:10" ht="23.4" customHeight="1" x14ac:dyDescent="0.35">
      <c r="A29" s="37" t="s">
        <v>18</v>
      </c>
      <c r="B29" s="37"/>
      <c r="C29" s="37"/>
      <c r="D29" s="37"/>
      <c r="E29" s="37"/>
      <c r="F29" s="37"/>
      <c r="G29" s="37"/>
      <c r="H29" s="37"/>
      <c r="I29" s="37"/>
      <c r="J29" s="2"/>
    </row>
    <row r="30" spans="1:10" x14ac:dyDescent="0.35">
      <c r="A30" s="37"/>
      <c r="B30" s="37"/>
      <c r="C30" s="37"/>
      <c r="D30" s="37"/>
      <c r="E30" s="37"/>
      <c r="F30" s="37"/>
      <c r="G30" s="37"/>
      <c r="H30" s="37"/>
      <c r="I30" s="37"/>
    </row>
    <row r="31" spans="1:10" x14ac:dyDescent="0.35">
      <c r="A31" s="6" t="s">
        <v>6</v>
      </c>
    </row>
    <row r="32" spans="1:10" ht="20.399999999999999" x14ac:dyDescent="0.45">
      <c r="A32" s="5" t="s">
        <v>9</v>
      </c>
      <c r="B32" s="1" t="s">
        <v>32</v>
      </c>
    </row>
    <row r="33" spans="1:5" x14ac:dyDescent="0.35">
      <c r="B33" s="1" t="s">
        <v>31</v>
      </c>
    </row>
    <row r="35" spans="1:5" x14ac:dyDescent="0.35">
      <c r="A35" s="5" t="s">
        <v>9</v>
      </c>
      <c r="B35" s="1" t="s">
        <v>33</v>
      </c>
    </row>
    <row r="36" spans="1:5" x14ac:dyDescent="0.35">
      <c r="B36" s="1" t="s">
        <v>34</v>
      </c>
    </row>
    <row r="38" spans="1:5" x14ac:dyDescent="0.35">
      <c r="A38" s="5" t="s">
        <v>9</v>
      </c>
      <c r="B38" s="1" t="s">
        <v>8</v>
      </c>
      <c r="E38" s="1" t="s">
        <v>38</v>
      </c>
    </row>
    <row r="39" spans="1:5" ht="20.399999999999999" x14ac:dyDescent="0.45">
      <c r="E39" s="1" t="s">
        <v>82</v>
      </c>
    </row>
    <row r="40" spans="1:5" x14ac:dyDescent="0.35">
      <c r="A40" s="6" t="s">
        <v>7</v>
      </c>
    </row>
    <row r="41" spans="1:5" x14ac:dyDescent="0.35">
      <c r="A41" s="6"/>
      <c r="B41" s="1" t="s">
        <v>41</v>
      </c>
    </row>
    <row r="42" spans="1:5" x14ac:dyDescent="0.35">
      <c r="A42" s="6"/>
      <c r="B42" s="1" t="s">
        <v>42</v>
      </c>
    </row>
    <row r="43" spans="1:5" x14ac:dyDescent="0.35">
      <c r="A43" s="6"/>
      <c r="B43" s="1" t="s">
        <v>43</v>
      </c>
    </row>
    <row r="44" spans="1:5" x14ac:dyDescent="0.35">
      <c r="A44" s="6"/>
      <c r="B44" s="1" t="s">
        <v>44</v>
      </c>
    </row>
    <row r="45" spans="1:5" x14ac:dyDescent="0.35">
      <c r="A45" s="6"/>
      <c r="B45" s="1" t="s">
        <v>46</v>
      </c>
    </row>
    <row r="46" spans="1:5" ht="20.399999999999999" x14ac:dyDescent="0.45">
      <c r="A46" s="6"/>
      <c r="B46" s="1" t="s">
        <v>45</v>
      </c>
    </row>
    <row r="47" spans="1:5" x14ac:dyDescent="0.35">
      <c r="A47" s="6"/>
    </row>
    <row r="48" spans="1:5" x14ac:dyDescent="0.35">
      <c r="A48" s="6"/>
    </row>
    <row r="49" spans="1:5" x14ac:dyDescent="0.35">
      <c r="A49" s="6"/>
    </row>
    <row r="50" spans="1:5" x14ac:dyDescent="0.35">
      <c r="A50" s="6"/>
    </row>
    <row r="51" spans="1:5" x14ac:dyDescent="0.35">
      <c r="A51" s="6"/>
    </row>
    <row r="52" spans="1:5" x14ac:dyDescent="0.35">
      <c r="A52" s="6"/>
    </row>
    <row r="53" spans="1:5" x14ac:dyDescent="0.35">
      <c r="A53" s="6"/>
    </row>
    <row r="54" spans="1:5" x14ac:dyDescent="0.35">
      <c r="A54" s="6"/>
    </row>
    <row r="55" spans="1:5" x14ac:dyDescent="0.35">
      <c r="A55" s="6"/>
      <c r="B55" s="1" t="s">
        <v>47</v>
      </c>
    </row>
    <row r="56" spans="1:5" x14ac:dyDescent="0.35">
      <c r="A56" s="6"/>
      <c r="B56" s="26" t="s">
        <v>48</v>
      </c>
      <c r="C56" s="12" t="s">
        <v>26</v>
      </c>
      <c r="E56" s="1" t="s">
        <v>50</v>
      </c>
    </row>
    <row r="57" spans="1:5" ht="20.399999999999999" x14ac:dyDescent="0.45">
      <c r="A57" s="6"/>
      <c r="B57" s="26"/>
      <c r="C57" s="11" t="s">
        <v>49</v>
      </c>
      <c r="E57" s="1" t="s">
        <v>51</v>
      </c>
    </row>
    <row r="58" spans="1:5" ht="20.399999999999999" x14ac:dyDescent="0.45">
      <c r="A58" s="6"/>
      <c r="E58" s="1" t="s">
        <v>52</v>
      </c>
    </row>
    <row r="59" spans="1:5" ht="20.399999999999999" x14ac:dyDescent="0.45">
      <c r="A59" s="6"/>
      <c r="E59" s="1" t="s">
        <v>53</v>
      </c>
    </row>
    <row r="60" spans="1:5" x14ac:dyDescent="0.35">
      <c r="A60" s="6"/>
      <c r="B60" s="1" t="s">
        <v>55</v>
      </c>
    </row>
    <row r="61" spans="1:5" ht="20.399999999999999" x14ac:dyDescent="0.45">
      <c r="A61" s="6"/>
      <c r="B61" s="26" t="s">
        <v>57</v>
      </c>
      <c r="C61" s="15" t="s">
        <v>56</v>
      </c>
      <c r="E61" s="1" t="s">
        <v>58</v>
      </c>
    </row>
    <row r="62" spans="1:5" ht="20.399999999999999" x14ac:dyDescent="0.45">
      <c r="A62" s="6"/>
      <c r="B62" s="26"/>
      <c r="C62" s="17" t="s">
        <v>68</v>
      </c>
      <c r="E62" s="1" t="s">
        <v>59</v>
      </c>
    </row>
    <row r="63" spans="1:5" x14ac:dyDescent="0.35">
      <c r="A63" s="6"/>
      <c r="B63" s="16"/>
      <c r="C63" s="17"/>
      <c r="E63" s="1" t="s">
        <v>60</v>
      </c>
    </row>
    <row r="64" spans="1:5" ht="20.399999999999999" x14ac:dyDescent="0.45">
      <c r="A64" s="6"/>
      <c r="B64" s="16"/>
      <c r="C64" s="17"/>
      <c r="E64" s="1" t="s">
        <v>61</v>
      </c>
    </row>
    <row r="65" spans="1:10" x14ac:dyDescent="0.35">
      <c r="A65" s="6"/>
      <c r="B65" s="16"/>
      <c r="C65" s="17"/>
    </row>
    <row r="66" spans="1:10" x14ac:dyDescent="0.35">
      <c r="A66" s="6"/>
      <c r="B66" s="18" t="s">
        <v>62</v>
      </c>
      <c r="C66" s="17"/>
    </row>
    <row r="67" spans="1:10" x14ac:dyDescent="0.35">
      <c r="A67" s="6"/>
      <c r="B67" s="18" t="s">
        <v>72</v>
      </c>
      <c r="C67" s="14"/>
      <c r="D67" s="14"/>
      <c r="E67" s="14"/>
      <c r="F67" s="14"/>
      <c r="G67" s="14"/>
      <c r="H67" s="14"/>
      <c r="I67" s="14"/>
      <c r="J67" s="14"/>
    </row>
    <row r="68" spans="1:10" x14ac:dyDescent="0.35">
      <c r="A68" s="6"/>
      <c r="B68" s="18" t="s">
        <v>63</v>
      </c>
      <c r="C68" s="14"/>
      <c r="D68" s="14"/>
      <c r="E68" s="14"/>
      <c r="F68" s="14"/>
      <c r="G68" s="14"/>
      <c r="H68" s="14"/>
      <c r="I68" s="14"/>
      <c r="J68" s="14"/>
    </row>
    <row r="69" spans="1:10" ht="21" x14ac:dyDescent="0.45">
      <c r="A69" s="6"/>
      <c r="C69" s="14"/>
      <c r="D69" s="30" t="s">
        <v>70</v>
      </c>
      <c r="E69" s="30"/>
      <c r="F69" s="14"/>
      <c r="G69" s="14"/>
      <c r="H69" s="14"/>
      <c r="I69" s="14"/>
      <c r="J69" s="14"/>
    </row>
    <row r="70" spans="1:10" ht="21" x14ac:dyDescent="0.45">
      <c r="A70" s="6"/>
      <c r="B70" s="18" t="s">
        <v>64</v>
      </c>
      <c r="C70" s="14"/>
      <c r="D70" s="26" t="s">
        <v>65</v>
      </c>
      <c r="E70" s="15" t="s">
        <v>67</v>
      </c>
      <c r="F70" s="14"/>
      <c r="G70" s="14"/>
      <c r="H70" s="14"/>
      <c r="I70" s="14"/>
      <c r="J70" s="14"/>
    </row>
    <row r="71" spans="1:10" ht="21" x14ac:dyDescent="0.45">
      <c r="A71" s="6"/>
      <c r="B71" s="18"/>
      <c r="C71" s="14"/>
      <c r="D71" s="26"/>
      <c r="E71" s="17" t="s">
        <v>66</v>
      </c>
      <c r="F71" s="14"/>
      <c r="G71" s="14"/>
      <c r="H71" s="14"/>
      <c r="I71" s="14"/>
      <c r="J71" s="14"/>
    </row>
    <row r="72" spans="1:10" ht="20.399999999999999" x14ac:dyDescent="0.35">
      <c r="A72" s="6"/>
      <c r="B72" s="18" t="s">
        <v>69</v>
      </c>
      <c r="C72" s="14"/>
      <c r="D72" s="14"/>
      <c r="E72" s="14"/>
      <c r="F72" s="14"/>
      <c r="G72" s="14"/>
      <c r="H72" s="14"/>
      <c r="I72" s="14"/>
      <c r="J72" s="14"/>
    </row>
    <row r="73" spans="1:10" x14ac:dyDescent="0.35">
      <c r="A73" s="6"/>
      <c r="B73" s="18" t="s">
        <v>71</v>
      </c>
      <c r="C73" s="14"/>
      <c r="D73" s="14"/>
      <c r="E73" s="14"/>
      <c r="F73" s="14"/>
      <c r="G73" s="14"/>
      <c r="H73" s="14"/>
      <c r="I73" s="14"/>
      <c r="J73" s="14"/>
    </row>
    <row r="74" spans="1:10" ht="20.399999999999999" x14ac:dyDescent="0.35">
      <c r="A74" s="6"/>
      <c r="B74" s="18" t="s">
        <v>87</v>
      </c>
      <c r="C74" s="14"/>
      <c r="D74" s="14"/>
      <c r="E74" s="14"/>
      <c r="F74" s="14"/>
      <c r="G74" s="14"/>
      <c r="H74" s="14"/>
      <c r="I74" s="14"/>
      <c r="J74" s="14"/>
    </row>
    <row r="75" spans="1:10" ht="20.399999999999999" x14ac:dyDescent="0.35">
      <c r="A75" s="6"/>
      <c r="B75" s="18" t="s">
        <v>78</v>
      </c>
      <c r="C75" s="14"/>
      <c r="D75" s="14"/>
      <c r="E75" s="14"/>
      <c r="F75" s="14"/>
      <c r="G75" s="14"/>
      <c r="H75" s="14"/>
      <c r="I75" s="14"/>
      <c r="J75" s="14"/>
    </row>
    <row r="76" spans="1:10" ht="20.399999999999999" customHeight="1" x14ac:dyDescent="0.35">
      <c r="A76" s="6"/>
      <c r="B76" s="18" t="s">
        <v>77</v>
      </c>
      <c r="C76" s="14"/>
      <c r="D76" s="14"/>
      <c r="E76" s="14"/>
      <c r="F76" s="14"/>
      <c r="G76" s="14"/>
      <c r="H76" s="14"/>
      <c r="I76" s="14"/>
      <c r="J76" s="14"/>
    </row>
    <row r="77" spans="1:10" x14ac:dyDescent="0.35">
      <c r="A77" s="6"/>
      <c r="B77" s="18" t="s">
        <v>73</v>
      </c>
      <c r="C77" s="14"/>
      <c r="D77" s="14"/>
      <c r="E77" s="14"/>
      <c r="F77" s="14"/>
      <c r="G77" s="14"/>
      <c r="H77" s="14"/>
      <c r="I77" s="14"/>
      <c r="J77" s="14"/>
    </row>
    <row r="78" spans="1:10" ht="20.399999999999999" x14ac:dyDescent="0.45">
      <c r="A78" s="6"/>
      <c r="B78" s="20"/>
      <c r="C78" s="21" t="s">
        <v>74</v>
      </c>
      <c r="D78" s="21"/>
      <c r="E78" s="19"/>
      <c r="F78" s="21"/>
      <c r="G78" s="2"/>
      <c r="H78" s="2"/>
      <c r="I78" s="2"/>
      <c r="J78" s="2"/>
    </row>
    <row r="79" spans="1:10" ht="20.399999999999999" x14ac:dyDescent="0.35">
      <c r="A79" s="6"/>
      <c r="B79" s="20" t="s">
        <v>76</v>
      </c>
      <c r="C79" s="21"/>
      <c r="D79" s="21"/>
      <c r="E79" s="19"/>
      <c r="F79" s="21"/>
      <c r="G79" s="2"/>
      <c r="H79" s="2"/>
      <c r="I79" s="2"/>
      <c r="J79" s="2"/>
    </row>
    <row r="80" spans="1:10" x14ac:dyDescent="0.35">
      <c r="A80" s="6"/>
      <c r="B80" s="20" t="s">
        <v>75</v>
      </c>
      <c r="C80" s="2"/>
      <c r="D80" s="2"/>
      <c r="E80" s="2"/>
      <c r="F80" s="2"/>
      <c r="G80" s="2"/>
      <c r="H80" s="2"/>
      <c r="I80" s="2"/>
      <c r="J80" s="2"/>
    </row>
    <row r="81" spans="1:10" x14ac:dyDescent="0.35">
      <c r="A81" s="6"/>
      <c r="B81" s="20"/>
      <c r="C81" s="2"/>
      <c r="D81" s="2"/>
      <c r="E81" s="2"/>
      <c r="F81" s="2"/>
      <c r="G81" s="2"/>
      <c r="H81" s="2"/>
      <c r="I81" s="2"/>
      <c r="J81" s="2"/>
    </row>
    <row r="82" spans="1:10" x14ac:dyDescent="0.35">
      <c r="A82" s="6"/>
      <c r="B82" s="20"/>
      <c r="C82" s="2"/>
      <c r="D82" s="2"/>
      <c r="E82" s="2"/>
      <c r="F82" s="2"/>
      <c r="G82" s="2"/>
      <c r="H82" s="2"/>
      <c r="I82" s="2"/>
      <c r="J82" s="2"/>
    </row>
    <row r="83" spans="1:10" x14ac:dyDescent="0.35">
      <c r="A83" s="6"/>
      <c r="B83" s="20"/>
      <c r="C83" s="2"/>
      <c r="D83" s="2"/>
      <c r="E83" s="2"/>
      <c r="F83" s="2"/>
      <c r="G83" s="2"/>
      <c r="H83" s="2"/>
      <c r="I83" s="2"/>
      <c r="J83" s="2"/>
    </row>
    <row r="84" spans="1:10" x14ac:dyDescent="0.35">
      <c r="A84" s="6"/>
      <c r="B84" s="20"/>
      <c r="C84" s="2"/>
      <c r="D84" s="2"/>
      <c r="E84" s="2"/>
      <c r="F84" s="2"/>
      <c r="G84" s="2"/>
      <c r="H84" s="2"/>
      <c r="I84" s="2"/>
      <c r="J84" s="2"/>
    </row>
    <row r="85" spans="1:10" x14ac:dyDescent="0.35">
      <c r="A85" s="6"/>
      <c r="B85" s="20"/>
      <c r="C85" s="2"/>
      <c r="D85" s="2"/>
      <c r="E85" s="2"/>
      <c r="F85" s="2"/>
      <c r="G85" s="2"/>
      <c r="H85" s="2"/>
      <c r="I85" s="2"/>
      <c r="J85" s="2"/>
    </row>
    <row r="86" spans="1:10" x14ac:dyDescent="0.35">
      <c r="A86" s="6"/>
      <c r="B86" s="20"/>
      <c r="C86" s="2"/>
      <c r="D86" s="2"/>
      <c r="E86" s="2"/>
      <c r="F86" s="2"/>
      <c r="G86" s="2"/>
      <c r="H86" s="2"/>
      <c r="I86" s="2"/>
      <c r="J86" s="2"/>
    </row>
    <row r="87" spans="1:10" x14ac:dyDescent="0.35">
      <c r="A87" s="6"/>
      <c r="B87" s="20"/>
      <c r="C87" s="2"/>
      <c r="D87" s="2"/>
      <c r="E87" s="2"/>
      <c r="F87" s="2"/>
      <c r="G87" s="2"/>
      <c r="H87" s="2"/>
      <c r="I87" s="2"/>
      <c r="J87" s="2"/>
    </row>
    <row r="88" spans="1:10" x14ac:dyDescent="0.35">
      <c r="A88" s="6"/>
      <c r="B88" s="20"/>
      <c r="C88" s="2"/>
      <c r="D88" s="2"/>
      <c r="E88" s="2"/>
      <c r="F88" s="2"/>
      <c r="G88" s="2"/>
      <c r="H88" s="2"/>
      <c r="I88" s="2"/>
      <c r="J88" s="2"/>
    </row>
    <row r="89" spans="1:10" x14ac:dyDescent="0.35">
      <c r="A89" s="6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35">
      <c r="A90" s="6" t="s">
        <v>10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35">
      <c r="B91" s="14" t="s">
        <v>86</v>
      </c>
      <c r="C91" s="14"/>
      <c r="D91" s="14"/>
      <c r="E91" s="14"/>
      <c r="F91" s="14"/>
      <c r="G91" s="14"/>
      <c r="H91" s="14"/>
      <c r="I91" s="14"/>
      <c r="J91" s="14"/>
    </row>
    <row r="92" spans="1:10" ht="20.399999999999999" x14ac:dyDescent="0.45">
      <c r="B92" s="1" t="s">
        <v>35</v>
      </c>
    </row>
    <row r="93" spans="1:10" ht="20.399999999999999" x14ac:dyDescent="0.45">
      <c r="B93" s="1" t="s">
        <v>36</v>
      </c>
    </row>
    <row r="94" spans="1:10" ht="21" x14ac:dyDescent="0.45">
      <c r="B94" s="1" t="s">
        <v>37</v>
      </c>
    </row>
    <row r="95" spans="1:10" ht="20.399999999999999" x14ac:dyDescent="0.45">
      <c r="B95" s="1" t="s">
        <v>40</v>
      </c>
    </row>
    <row r="96" spans="1:10" x14ac:dyDescent="0.35">
      <c r="B96" s="1" t="s">
        <v>39</v>
      </c>
    </row>
    <row r="97" spans="1:15" x14ac:dyDescent="0.35">
      <c r="A97" s="6" t="s">
        <v>11</v>
      </c>
    </row>
    <row r="98" spans="1:15" ht="21" x14ac:dyDescent="0.45">
      <c r="B98" s="8" t="s">
        <v>22</v>
      </c>
      <c r="C98" s="8" t="s">
        <v>12</v>
      </c>
      <c r="D98" s="7" t="s">
        <v>19</v>
      </c>
      <c r="E98" s="8" t="s">
        <v>20</v>
      </c>
      <c r="F98" s="34" t="s">
        <v>21</v>
      </c>
      <c r="G98" s="34"/>
      <c r="N98" s="1">
        <v>0</v>
      </c>
      <c r="O98" s="1">
        <v>1</v>
      </c>
    </row>
    <row r="99" spans="1:15" x14ac:dyDescent="0.35">
      <c r="B99" s="22">
        <v>0.1</v>
      </c>
      <c r="C99" s="22">
        <v>8.84</v>
      </c>
      <c r="D99" s="22">
        <f>1/C99</f>
        <v>0.11312217194570136</v>
      </c>
      <c r="E99" s="23">
        <f>C99*C99</f>
        <v>78.145600000000002</v>
      </c>
      <c r="F99" s="31">
        <f>E99*B99</f>
        <v>7.8145600000000002</v>
      </c>
      <c r="G99" s="31"/>
      <c r="K99" s="24"/>
      <c r="L99" s="1">
        <f>LN(B99)</f>
        <v>-2.3025850929940455</v>
      </c>
      <c r="M99" s="24">
        <f>F99</f>
        <v>7.8145600000000002</v>
      </c>
      <c r="N99" s="1">
        <v>1</v>
      </c>
      <c r="O99" s="1">
        <f>(N99*2)+1</f>
        <v>3</v>
      </c>
    </row>
    <row r="100" spans="1:15" x14ac:dyDescent="0.35">
      <c r="B100" s="22">
        <v>0.3</v>
      </c>
      <c r="C100" s="22">
        <v>7.52</v>
      </c>
      <c r="D100" s="22">
        <f t="shared" ref="D100:D118" si="0">1/C100</f>
        <v>0.13297872340425532</v>
      </c>
      <c r="E100" s="23">
        <f t="shared" ref="E100:E118" si="1">C100*C100</f>
        <v>56.550399999999996</v>
      </c>
      <c r="F100" s="32">
        <f t="shared" ref="F100:F118" si="2">E100*B100</f>
        <v>16.965119999999999</v>
      </c>
      <c r="G100" s="32"/>
      <c r="K100" s="24"/>
      <c r="L100" s="1">
        <f t="shared" ref="L100:L118" si="3">LN(B100)</f>
        <v>-1.2039728043259361</v>
      </c>
      <c r="M100" s="24">
        <f t="shared" ref="M100:M118" si="4">F100</f>
        <v>16.965119999999999</v>
      </c>
      <c r="N100" s="1">
        <v>2</v>
      </c>
      <c r="O100" s="1">
        <f t="shared" ref="O100:O118" si="5">(N100*2)+1</f>
        <v>5</v>
      </c>
    </row>
    <row r="101" spans="1:15" x14ac:dyDescent="0.35">
      <c r="B101" s="22">
        <v>0.5</v>
      </c>
      <c r="C101" s="22">
        <v>6.54</v>
      </c>
      <c r="D101" s="22">
        <f t="shared" si="0"/>
        <v>0.1529051987767584</v>
      </c>
      <c r="E101" s="23">
        <f t="shared" si="1"/>
        <v>42.771599999999999</v>
      </c>
      <c r="F101" s="32">
        <f t="shared" si="2"/>
        <v>21.3858</v>
      </c>
      <c r="G101" s="32"/>
      <c r="K101" s="24"/>
      <c r="L101" s="1">
        <f t="shared" si="3"/>
        <v>-0.69314718055994529</v>
      </c>
      <c r="M101" s="24">
        <f t="shared" si="4"/>
        <v>21.3858</v>
      </c>
      <c r="N101" s="1">
        <v>3</v>
      </c>
      <c r="O101" s="1">
        <f t="shared" si="5"/>
        <v>7</v>
      </c>
    </row>
    <row r="102" spans="1:15" x14ac:dyDescent="0.35">
      <c r="B102" s="22">
        <v>0.7</v>
      </c>
      <c r="C102" s="22">
        <v>5.79</v>
      </c>
      <c r="D102" s="22">
        <f t="shared" si="0"/>
        <v>0.17271157167530224</v>
      </c>
      <c r="E102" s="23">
        <f t="shared" si="1"/>
        <v>33.524099999999997</v>
      </c>
      <c r="F102" s="32">
        <f t="shared" si="2"/>
        <v>23.466869999999997</v>
      </c>
      <c r="G102" s="32"/>
      <c r="K102" s="24"/>
      <c r="L102" s="1">
        <f t="shared" si="3"/>
        <v>-0.35667494393873245</v>
      </c>
      <c r="M102" s="24">
        <f t="shared" si="4"/>
        <v>23.466869999999997</v>
      </c>
      <c r="N102" s="1">
        <v>4</v>
      </c>
      <c r="O102" s="1">
        <f t="shared" si="5"/>
        <v>9</v>
      </c>
    </row>
    <row r="103" spans="1:15" x14ac:dyDescent="0.35">
      <c r="B103" s="22">
        <v>0.8</v>
      </c>
      <c r="C103" s="22">
        <v>5.45</v>
      </c>
      <c r="D103" s="22">
        <f t="shared" si="0"/>
        <v>0.18348623853211007</v>
      </c>
      <c r="E103" s="23">
        <f t="shared" si="1"/>
        <v>29.702500000000001</v>
      </c>
      <c r="F103" s="32">
        <f t="shared" si="2"/>
        <v>23.762</v>
      </c>
      <c r="G103" s="32"/>
      <c r="H103" s="25"/>
      <c r="K103" s="24"/>
      <c r="L103" s="1">
        <f t="shared" si="3"/>
        <v>-0.22314355131420971</v>
      </c>
      <c r="M103" s="24">
        <f t="shared" si="4"/>
        <v>23.762</v>
      </c>
      <c r="N103" s="1">
        <v>5</v>
      </c>
      <c r="O103" s="1">
        <f t="shared" si="5"/>
        <v>11</v>
      </c>
    </row>
    <row r="104" spans="1:15" x14ac:dyDescent="0.35">
      <c r="B104" s="22">
        <v>0.85</v>
      </c>
      <c r="C104" s="22">
        <v>5.33</v>
      </c>
      <c r="D104" s="22">
        <f t="shared" si="0"/>
        <v>0.18761726078799248</v>
      </c>
      <c r="E104" s="23">
        <f t="shared" si="1"/>
        <v>28.408899999999999</v>
      </c>
      <c r="F104" s="32">
        <f t="shared" si="2"/>
        <v>24.147565</v>
      </c>
      <c r="G104" s="32"/>
      <c r="K104" s="24"/>
      <c r="L104" s="1">
        <f t="shared" si="3"/>
        <v>-0.16251892949777494</v>
      </c>
      <c r="M104" s="24">
        <f t="shared" si="4"/>
        <v>24.147565</v>
      </c>
      <c r="N104" s="1">
        <v>6</v>
      </c>
      <c r="O104" s="1">
        <f t="shared" si="5"/>
        <v>13</v>
      </c>
    </row>
    <row r="105" spans="1:15" x14ac:dyDescent="0.35">
      <c r="B105" s="22">
        <v>0.9</v>
      </c>
      <c r="C105" s="22">
        <v>5.19</v>
      </c>
      <c r="D105" s="22">
        <f t="shared" si="0"/>
        <v>0.19267822736030826</v>
      </c>
      <c r="E105" s="23">
        <f t="shared" si="1"/>
        <v>26.936100000000003</v>
      </c>
      <c r="F105" s="32">
        <f t="shared" si="2"/>
        <v>24.242490000000004</v>
      </c>
      <c r="G105" s="32"/>
      <c r="K105" s="24"/>
      <c r="L105" s="1">
        <f t="shared" si="3"/>
        <v>-0.10536051565782628</v>
      </c>
      <c r="M105" s="24">
        <f t="shared" si="4"/>
        <v>24.242490000000004</v>
      </c>
      <c r="N105" s="1">
        <v>7</v>
      </c>
      <c r="O105" s="1">
        <f t="shared" si="5"/>
        <v>15</v>
      </c>
    </row>
    <row r="106" spans="1:15" x14ac:dyDescent="0.35">
      <c r="B106" s="22">
        <v>0.95</v>
      </c>
      <c r="C106" s="22">
        <v>5.0599999999999996</v>
      </c>
      <c r="D106" s="22">
        <f t="shared" si="0"/>
        <v>0.19762845849802374</v>
      </c>
      <c r="E106" s="23">
        <f t="shared" si="1"/>
        <v>25.603599999999997</v>
      </c>
      <c r="F106" s="32">
        <f t="shared" si="2"/>
        <v>24.323419999999995</v>
      </c>
      <c r="G106" s="32"/>
      <c r="K106" s="24"/>
      <c r="L106" s="1">
        <f t="shared" si="3"/>
        <v>-5.1293294387550578E-2</v>
      </c>
      <c r="M106" s="24">
        <f t="shared" si="4"/>
        <v>24.323419999999995</v>
      </c>
      <c r="N106" s="1">
        <v>8</v>
      </c>
      <c r="O106" s="1">
        <f t="shared" si="5"/>
        <v>17</v>
      </c>
    </row>
    <row r="107" spans="1:15" x14ac:dyDescent="0.35">
      <c r="B107" s="22">
        <v>1</v>
      </c>
      <c r="C107" s="22">
        <v>4.92</v>
      </c>
      <c r="D107" s="22">
        <f t="shared" si="0"/>
        <v>0.2032520325203252</v>
      </c>
      <c r="E107" s="23">
        <f t="shared" si="1"/>
        <v>24.206399999999999</v>
      </c>
      <c r="F107" s="32">
        <f t="shared" si="2"/>
        <v>24.206399999999999</v>
      </c>
      <c r="G107" s="32"/>
      <c r="K107" s="24"/>
      <c r="L107" s="1">
        <f t="shared" si="3"/>
        <v>0</v>
      </c>
      <c r="M107" s="24">
        <f t="shared" si="4"/>
        <v>24.206399999999999</v>
      </c>
      <c r="N107" s="1">
        <v>9</v>
      </c>
      <c r="O107" s="1">
        <f t="shared" si="5"/>
        <v>19</v>
      </c>
    </row>
    <row r="108" spans="1:15" x14ac:dyDescent="0.35">
      <c r="B108" s="22">
        <v>1.05</v>
      </c>
      <c r="C108" s="22">
        <v>4.8499999999999996</v>
      </c>
      <c r="D108" s="22">
        <f t="shared" si="0"/>
        <v>0.2061855670103093</v>
      </c>
      <c r="E108" s="23">
        <f t="shared" si="1"/>
        <v>23.522499999999997</v>
      </c>
      <c r="F108" s="32">
        <f t="shared" si="2"/>
        <v>24.698625</v>
      </c>
      <c r="G108" s="32"/>
      <c r="H108" s="25"/>
      <c r="K108" s="24"/>
      <c r="L108" s="1">
        <f t="shared" si="3"/>
        <v>4.8790164169432049E-2</v>
      </c>
      <c r="M108" s="24">
        <f t="shared" si="4"/>
        <v>24.698625</v>
      </c>
      <c r="N108" s="1">
        <v>10</v>
      </c>
      <c r="O108" s="1">
        <f t="shared" si="5"/>
        <v>21</v>
      </c>
    </row>
    <row r="109" spans="1:15" x14ac:dyDescent="0.35">
      <c r="B109" s="22">
        <v>1.2</v>
      </c>
      <c r="C109" s="22">
        <v>4.5</v>
      </c>
      <c r="D109" s="22">
        <f t="shared" si="0"/>
        <v>0.22222222222222221</v>
      </c>
      <c r="E109" s="23">
        <f t="shared" si="1"/>
        <v>20.25</v>
      </c>
      <c r="F109" s="32">
        <f t="shared" si="2"/>
        <v>24.3</v>
      </c>
      <c r="G109" s="32"/>
      <c r="H109" s="25"/>
      <c r="K109" s="24"/>
      <c r="L109" s="1">
        <f t="shared" si="3"/>
        <v>0.18232155679395459</v>
      </c>
      <c r="M109" s="24">
        <f t="shared" si="4"/>
        <v>24.3</v>
      </c>
      <c r="N109" s="1">
        <v>11</v>
      </c>
      <c r="O109" s="1">
        <f t="shared" si="5"/>
        <v>23</v>
      </c>
    </row>
    <row r="110" spans="1:15" x14ac:dyDescent="0.35">
      <c r="B110" s="22">
        <v>1.1000000000000001</v>
      </c>
      <c r="C110" s="22">
        <v>4.4800000000000004</v>
      </c>
      <c r="D110" s="22">
        <f t="shared" si="0"/>
        <v>0.2232142857142857</v>
      </c>
      <c r="E110" s="23">
        <f t="shared" si="1"/>
        <v>20.070400000000003</v>
      </c>
      <c r="F110" s="32">
        <f t="shared" si="2"/>
        <v>22.077440000000006</v>
      </c>
      <c r="G110" s="32"/>
      <c r="K110" s="24"/>
      <c r="L110" s="1">
        <f t="shared" si="3"/>
        <v>9.5310179804324935E-2</v>
      </c>
      <c r="M110" s="24">
        <f t="shared" si="4"/>
        <v>22.077440000000006</v>
      </c>
      <c r="N110" s="1">
        <v>12</v>
      </c>
      <c r="O110" s="1">
        <f t="shared" si="5"/>
        <v>25</v>
      </c>
    </row>
    <row r="111" spans="1:15" x14ac:dyDescent="0.35">
      <c r="B111" s="22">
        <v>1.5</v>
      </c>
      <c r="C111" s="22">
        <v>3.95</v>
      </c>
      <c r="D111" s="22">
        <f t="shared" si="0"/>
        <v>0.25316455696202528</v>
      </c>
      <c r="E111" s="23">
        <f t="shared" si="1"/>
        <v>15.602500000000001</v>
      </c>
      <c r="F111" s="32">
        <f t="shared" si="2"/>
        <v>23.403750000000002</v>
      </c>
      <c r="G111" s="32"/>
      <c r="H111" s="25"/>
      <c r="K111" s="24"/>
      <c r="L111" s="1">
        <f t="shared" si="3"/>
        <v>0.40546510810816438</v>
      </c>
      <c r="M111" s="24">
        <f t="shared" si="4"/>
        <v>23.403750000000002</v>
      </c>
      <c r="N111" s="1">
        <v>13</v>
      </c>
      <c r="O111" s="1">
        <f t="shared" si="5"/>
        <v>27</v>
      </c>
    </row>
    <row r="112" spans="1:15" x14ac:dyDescent="0.35">
      <c r="B112" s="22">
        <v>2</v>
      </c>
      <c r="C112" s="22">
        <v>3.3</v>
      </c>
      <c r="D112" s="22">
        <f t="shared" si="0"/>
        <v>0.30303030303030304</v>
      </c>
      <c r="E112" s="23">
        <f t="shared" si="1"/>
        <v>10.889999999999999</v>
      </c>
      <c r="F112" s="32">
        <f t="shared" si="2"/>
        <v>21.779999999999998</v>
      </c>
      <c r="G112" s="32"/>
      <c r="K112" s="24"/>
      <c r="L112" s="1">
        <f t="shared" si="3"/>
        <v>0.69314718055994529</v>
      </c>
      <c r="M112" s="24">
        <f t="shared" si="4"/>
        <v>21.779999999999998</v>
      </c>
      <c r="N112" s="1">
        <v>14</v>
      </c>
      <c r="O112" s="1">
        <f t="shared" si="5"/>
        <v>29</v>
      </c>
    </row>
    <row r="113" spans="1:15" x14ac:dyDescent="0.35">
      <c r="B113" s="22">
        <v>3</v>
      </c>
      <c r="C113" s="22">
        <v>2.48</v>
      </c>
      <c r="D113" s="22">
        <f t="shared" si="0"/>
        <v>0.40322580645161293</v>
      </c>
      <c r="E113" s="22">
        <f t="shared" si="1"/>
        <v>6.1504000000000003</v>
      </c>
      <c r="F113" s="32">
        <f t="shared" si="2"/>
        <v>18.4512</v>
      </c>
      <c r="G113" s="32"/>
      <c r="K113" s="24"/>
      <c r="L113" s="1">
        <f t="shared" si="3"/>
        <v>1.0986122886681098</v>
      </c>
      <c r="M113" s="24">
        <f t="shared" si="4"/>
        <v>18.4512</v>
      </c>
      <c r="N113" s="1">
        <v>15</v>
      </c>
      <c r="O113" s="1">
        <f t="shared" si="5"/>
        <v>31</v>
      </c>
    </row>
    <row r="114" spans="1:15" x14ac:dyDescent="0.35">
      <c r="B114" s="22">
        <v>5</v>
      </c>
      <c r="C114" s="22">
        <v>1.66</v>
      </c>
      <c r="D114" s="22">
        <f t="shared" si="0"/>
        <v>0.60240963855421692</v>
      </c>
      <c r="E114" s="22">
        <f t="shared" si="1"/>
        <v>2.7555999999999998</v>
      </c>
      <c r="F114" s="32">
        <f t="shared" si="2"/>
        <v>13.777999999999999</v>
      </c>
      <c r="G114" s="32"/>
      <c r="K114" s="24"/>
      <c r="L114" s="1">
        <f t="shared" si="3"/>
        <v>1.6094379124341003</v>
      </c>
      <c r="M114" s="24">
        <f t="shared" si="4"/>
        <v>13.777999999999999</v>
      </c>
      <c r="N114" s="1">
        <v>16</v>
      </c>
      <c r="O114" s="1">
        <f t="shared" si="5"/>
        <v>33</v>
      </c>
    </row>
    <row r="115" spans="1:15" x14ac:dyDescent="0.35">
      <c r="B115" s="22">
        <v>7</v>
      </c>
      <c r="C115" s="22">
        <v>1.25</v>
      </c>
      <c r="D115" s="22">
        <f t="shared" si="0"/>
        <v>0.8</v>
      </c>
      <c r="E115" s="22">
        <f t="shared" si="1"/>
        <v>1.5625</v>
      </c>
      <c r="F115" s="32">
        <f t="shared" si="2"/>
        <v>10.9375</v>
      </c>
      <c r="G115" s="32"/>
      <c r="K115" s="24"/>
      <c r="L115" s="1">
        <f t="shared" si="3"/>
        <v>1.9459101490553132</v>
      </c>
      <c r="M115" s="24">
        <f t="shared" si="4"/>
        <v>10.9375</v>
      </c>
      <c r="N115" s="1">
        <v>17</v>
      </c>
      <c r="O115" s="1">
        <f t="shared" si="5"/>
        <v>35</v>
      </c>
    </row>
    <row r="116" spans="1:15" x14ac:dyDescent="0.35">
      <c r="B116" s="23">
        <v>10</v>
      </c>
      <c r="C116" s="22">
        <v>0.91</v>
      </c>
      <c r="D116" s="22">
        <f t="shared" si="0"/>
        <v>1.0989010989010988</v>
      </c>
      <c r="E116" s="22">
        <f t="shared" si="1"/>
        <v>0.82810000000000006</v>
      </c>
      <c r="F116" s="31">
        <f t="shared" si="2"/>
        <v>8.2810000000000006</v>
      </c>
      <c r="G116" s="31"/>
      <c r="K116" s="24"/>
      <c r="L116" s="1">
        <f t="shared" si="3"/>
        <v>2.3025850929940459</v>
      </c>
      <c r="M116" s="24">
        <f t="shared" si="4"/>
        <v>8.2810000000000006</v>
      </c>
      <c r="N116" s="1">
        <v>18</v>
      </c>
      <c r="O116" s="1">
        <f t="shared" si="5"/>
        <v>37</v>
      </c>
    </row>
    <row r="117" spans="1:15" x14ac:dyDescent="0.35">
      <c r="B117" s="23">
        <v>20</v>
      </c>
      <c r="C117" s="22">
        <v>0.47</v>
      </c>
      <c r="D117" s="22">
        <f t="shared" si="0"/>
        <v>2.1276595744680851</v>
      </c>
      <c r="E117" s="22">
        <f t="shared" si="1"/>
        <v>0.22089999999999999</v>
      </c>
      <c r="F117" s="31">
        <f t="shared" si="2"/>
        <v>4.4179999999999993</v>
      </c>
      <c r="G117" s="31"/>
      <c r="K117" s="24"/>
      <c r="L117" s="1">
        <f t="shared" si="3"/>
        <v>2.9957322735539909</v>
      </c>
      <c r="M117" s="24">
        <f t="shared" si="4"/>
        <v>4.4179999999999993</v>
      </c>
      <c r="N117" s="1">
        <v>19</v>
      </c>
      <c r="O117" s="1">
        <f t="shared" si="5"/>
        <v>39</v>
      </c>
    </row>
    <row r="118" spans="1:15" x14ac:dyDescent="0.35">
      <c r="B118" s="23">
        <v>50</v>
      </c>
      <c r="C118" s="22">
        <v>0.19</v>
      </c>
      <c r="D118" s="22">
        <f t="shared" si="0"/>
        <v>5.2631578947368425</v>
      </c>
      <c r="E118" s="22">
        <f t="shared" si="1"/>
        <v>3.61E-2</v>
      </c>
      <c r="F118" s="31">
        <f t="shared" si="2"/>
        <v>1.8049999999999999</v>
      </c>
      <c r="G118" s="31"/>
      <c r="K118" s="24"/>
      <c r="L118" s="1">
        <f t="shared" si="3"/>
        <v>3.912023005428146</v>
      </c>
      <c r="M118" s="24">
        <f t="shared" si="4"/>
        <v>1.8049999999999999</v>
      </c>
      <c r="N118" s="1">
        <v>20</v>
      </c>
      <c r="O118" s="1">
        <f t="shared" si="5"/>
        <v>41</v>
      </c>
    </row>
    <row r="119" spans="1:15" x14ac:dyDescent="0.35">
      <c r="F119" s="10"/>
      <c r="G119" s="10"/>
    </row>
    <row r="120" spans="1:15" x14ac:dyDescent="0.35">
      <c r="A120" s="6" t="s">
        <v>13</v>
      </c>
    </row>
    <row r="121" spans="1:15" x14ac:dyDescent="0.35">
      <c r="D121" s="30"/>
      <c r="E121" s="30"/>
      <c r="F121" s="30"/>
    </row>
    <row r="133" spans="2:5" ht="19.8" x14ac:dyDescent="0.35">
      <c r="C133" s="5" t="s">
        <v>25</v>
      </c>
      <c r="D133" s="1" t="s">
        <v>30</v>
      </c>
    </row>
    <row r="134" spans="2:5" x14ac:dyDescent="0.35">
      <c r="C134" s="5" t="s">
        <v>23</v>
      </c>
      <c r="D134" s="1" t="s">
        <v>24</v>
      </c>
    </row>
    <row r="135" spans="2:5" ht="20.399999999999999" x14ac:dyDescent="0.45">
      <c r="B135" s="26" t="s">
        <v>27</v>
      </c>
      <c r="C135" s="26"/>
      <c r="D135" s="33" t="s">
        <v>80</v>
      </c>
      <c r="E135" s="9" t="s">
        <v>28</v>
      </c>
    </row>
    <row r="136" spans="2:5" x14ac:dyDescent="0.35">
      <c r="B136" s="26"/>
      <c r="C136" s="26"/>
      <c r="D136" s="33"/>
      <c r="E136" s="10" t="s">
        <v>26</v>
      </c>
    </row>
    <row r="137" spans="2:5" ht="20.399999999999999" x14ac:dyDescent="0.45">
      <c r="C137" s="26" t="s">
        <v>80</v>
      </c>
      <c r="D137" s="9" t="s">
        <v>29</v>
      </c>
    </row>
    <row r="138" spans="2:5" x14ac:dyDescent="0.35">
      <c r="C138" s="26"/>
      <c r="D138" s="10">
        <v>9.6999999999999993</v>
      </c>
    </row>
    <row r="139" spans="2:5" ht="20.399999999999999" x14ac:dyDescent="0.45">
      <c r="C139" s="30" t="s">
        <v>79</v>
      </c>
      <c r="D139" s="30"/>
      <c r="E139" s="30"/>
    </row>
    <row r="140" spans="2:5" x14ac:dyDescent="0.35">
      <c r="C140" s="5"/>
    </row>
    <row r="141" spans="2:5" x14ac:dyDescent="0.35">
      <c r="C141" s="5"/>
    </row>
    <row r="142" spans="2:5" x14ac:dyDescent="0.35">
      <c r="C142" s="5"/>
    </row>
    <row r="143" spans="2:5" x14ac:dyDescent="0.35">
      <c r="C143" s="5"/>
    </row>
    <row r="153" spans="1:2" ht="20.399999999999999" x14ac:dyDescent="0.45">
      <c r="B153" s="1" t="s">
        <v>81</v>
      </c>
    </row>
    <row r="154" spans="1:2" ht="20.399999999999999" x14ac:dyDescent="0.45">
      <c r="B154" s="1" t="s">
        <v>88</v>
      </c>
    </row>
    <row r="156" spans="1:2" x14ac:dyDescent="0.35">
      <c r="A156" s="6" t="s">
        <v>14</v>
      </c>
    </row>
    <row r="157" spans="1:2" x14ac:dyDescent="0.35">
      <c r="B157" s="1" t="s">
        <v>38</v>
      </c>
    </row>
    <row r="158" spans="1:2" ht="20.399999999999999" x14ac:dyDescent="0.45">
      <c r="B158" s="1" t="s">
        <v>82</v>
      </c>
    </row>
    <row r="160" spans="1:2" ht="20.399999999999999" x14ac:dyDescent="0.45">
      <c r="B160" s="1" t="s">
        <v>84</v>
      </c>
    </row>
    <row r="161" spans="2:2" ht="20.399999999999999" x14ac:dyDescent="0.45">
      <c r="B161" s="1" t="s">
        <v>85</v>
      </c>
    </row>
    <row r="162" spans="2:2" ht="20.399999999999999" x14ac:dyDescent="0.45">
      <c r="B162" s="1" t="s">
        <v>83</v>
      </c>
    </row>
    <row r="163" spans="2:2" ht="20.399999999999999" x14ac:dyDescent="0.45">
      <c r="B163" s="1" t="s">
        <v>91</v>
      </c>
    </row>
    <row r="164" spans="2:2" x14ac:dyDescent="0.35">
      <c r="B164" s="1" t="s">
        <v>92</v>
      </c>
    </row>
    <row r="165" spans="2:2" x14ac:dyDescent="0.35">
      <c r="B165" s="1" t="s">
        <v>89</v>
      </c>
    </row>
    <row r="166" spans="2:2" ht="19.8" x14ac:dyDescent="0.35">
      <c r="B166" s="1" t="s">
        <v>93</v>
      </c>
    </row>
    <row r="167" spans="2:2" x14ac:dyDescent="0.35">
      <c r="B167" s="1" t="s">
        <v>90</v>
      </c>
    </row>
  </sheetData>
  <mergeCells count="36">
    <mergeCell ref="A7:J7"/>
    <mergeCell ref="A8:J8"/>
    <mergeCell ref="A13:J13"/>
    <mergeCell ref="A28:I28"/>
    <mergeCell ref="B56:B57"/>
    <mergeCell ref="A14:J15"/>
    <mergeCell ref="A29:I30"/>
    <mergeCell ref="F102:G102"/>
    <mergeCell ref="F103:G103"/>
    <mergeCell ref="F104:G104"/>
    <mergeCell ref="F105:G105"/>
    <mergeCell ref="F113:G113"/>
    <mergeCell ref="F109:G109"/>
    <mergeCell ref="F98:G98"/>
    <mergeCell ref="F99:G99"/>
    <mergeCell ref="F100:G100"/>
    <mergeCell ref="F101:G101"/>
    <mergeCell ref="B61:B62"/>
    <mergeCell ref="D70:D71"/>
    <mergeCell ref="D69:E69"/>
    <mergeCell ref="C139:E139"/>
    <mergeCell ref="F118:G118"/>
    <mergeCell ref="D135:D136"/>
    <mergeCell ref="B135:C136"/>
    <mergeCell ref="C137:C138"/>
    <mergeCell ref="D121:F121"/>
    <mergeCell ref="F117:G117"/>
    <mergeCell ref="F106:G106"/>
    <mergeCell ref="F107:G107"/>
    <mergeCell ref="F108:G108"/>
    <mergeCell ref="F110:G110"/>
    <mergeCell ref="F111:G111"/>
    <mergeCell ref="F112:G112"/>
    <mergeCell ref="F116:G116"/>
    <mergeCell ref="F114:G114"/>
    <mergeCell ref="F115:G11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2019-02-21T16:58:46Z</dcterms:modified>
</cp:coreProperties>
</file>