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2090B59-5285-466F-8E38-030E6AAE42C5}" xr6:coauthVersionLast="46" xr6:coauthVersionMax="46" xr10:uidLastSave="{00000000-0000-0000-0000-000000000000}"/>
  <bookViews>
    <workbookView xWindow="-120" yWindow="-120" windowWidth="20730" windowHeight="11160" xr2:uid="{91A4EF68-F515-40BC-B4E3-ABFCA22575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G14" i="1"/>
  <c r="G15" i="1"/>
  <c r="J2" i="1"/>
  <c r="G10" i="1"/>
  <c r="G11" i="1" s="1"/>
  <c r="G9" i="1"/>
  <c r="E3" i="1"/>
  <c r="G12" i="1" l="1"/>
  <c r="G13" i="1" s="1"/>
  <c r="G16" i="1" l="1"/>
  <c r="G17" i="1" l="1"/>
</calcChain>
</file>

<file path=xl/sharedStrings.xml><?xml version="1.0" encoding="utf-8"?>
<sst xmlns="http://schemas.openxmlformats.org/spreadsheetml/2006/main" count="35" uniqueCount="27">
  <si>
    <t>v</t>
  </si>
  <si>
    <t>gama</t>
  </si>
  <si>
    <t>Ko</t>
  </si>
  <si>
    <t>vertical stress z</t>
  </si>
  <si>
    <t>a</t>
  </si>
  <si>
    <t>q</t>
  </si>
  <si>
    <t>Radial Stress r</t>
  </si>
  <si>
    <t>Tangintial stress t</t>
  </si>
  <si>
    <t xml:space="preserve">Total </t>
  </si>
  <si>
    <r>
      <t xml:space="preserve">Theta </t>
    </r>
    <r>
      <rPr>
        <sz val="11"/>
        <color theme="1"/>
        <rFont val="Calibri"/>
        <family val="2"/>
      </rPr>
      <t>Ჶ</t>
    </r>
  </si>
  <si>
    <t>Eq. 2.2</t>
  </si>
  <si>
    <t>Eq. 2.3</t>
  </si>
  <si>
    <t>Eq. 2.6</t>
  </si>
  <si>
    <t>Eq. 2.12</t>
  </si>
  <si>
    <t>Eq. 2.11</t>
  </si>
  <si>
    <t xml:space="preserve">E </t>
  </si>
  <si>
    <t>Eo</t>
  </si>
  <si>
    <t>β</t>
  </si>
  <si>
    <t xml:space="preserve">Z mid </t>
  </si>
  <si>
    <t>Z bottom</t>
  </si>
  <si>
    <t>Z top</t>
  </si>
  <si>
    <t>Deflection at z= top</t>
  </si>
  <si>
    <t>psi</t>
  </si>
  <si>
    <t xml:space="preserve">in </t>
  </si>
  <si>
    <t>Defle. At z= bottom</t>
  </si>
  <si>
    <t>Deformation for layer #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</si>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</sst>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6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6234C-F55C-40C6-9E23-8EFF8B19297C}">
  <dimension ref="A1:K17"/>
  <sheetViews>
    <sheetView tabSelected="1" workbookViewId="0">
      <selection activeCell="M10" sqref="M10"/>
    </sheetView>
  </sheetViews>
  <sheetFormatPr defaultRowHeight="15" x14ac:dyDescent="0.25"/>
  <cols>
    <col min="7" max="7" width="9.5703125" bestFit="1" customWidth="1"/>
  </cols>
  <sheetData>
    <row r="1" spans="1:11" x14ac:dyDescent="0.25">
      <c r="A1" s="1" t="s">
        <v>5</v>
      </c>
      <c r="B1" s="1" t="s">
        <v>4</v>
      </c>
      <c r="C1" s="1" t="s">
        <v>18</v>
      </c>
      <c r="D1" s="1" t="s">
        <v>0</v>
      </c>
      <c r="E1" s="1" t="s">
        <v>1</v>
      </c>
      <c r="F1" s="1" t="s">
        <v>2</v>
      </c>
      <c r="G1" s="1" t="s">
        <v>16</v>
      </c>
      <c r="H1" s="3" t="s">
        <v>17</v>
      </c>
      <c r="J1" s="3" t="s">
        <v>26</v>
      </c>
    </row>
    <row r="2" spans="1:11" x14ac:dyDescent="0.25">
      <c r="A2" s="1">
        <v>100</v>
      </c>
      <c r="B2" s="1">
        <v>6</v>
      </c>
      <c r="C2" s="1">
        <v>12</v>
      </c>
      <c r="D2" s="1">
        <v>0.35</v>
      </c>
      <c r="E2" s="1">
        <v>110</v>
      </c>
      <c r="F2" s="1">
        <v>0.6</v>
      </c>
      <c r="G2" s="1">
        <v>3000</v>
      </c>
      <c r="H2" s="1">
        <v>1</v>
      </c>
      <c r="J2">
        <f>G2*G13^0.55</f>
        <v>19543.75893524499</v>
      </c>
    </row>
    <row r="3" spans="1:11" x14ac:dyDescent="0.25">
      <c r="A3" s="1"/>
      <c r="B3" s="1"/>
      <c r="C3" s="6" t="s">
        <v>20</v>
      </c>
      <c r="D3" s="1"/>
      <c r="E3" s="1">
        <f>E2/12^3</f>
        <v>6.3657407407407413E-2</v>
      </c>
      <c r="F3" s="1"/>
      <c r="G3" s="1"/>
      <c r="H3" s="1"/>
    </row>
    <row r="4" spans="1:11" x14ac:dyDescent="0.25">
      <c r="C4" s="1">
        <v>0</v>
      </c>
    </row>
    <row r="5" spans="1:11" x14ac:dyDescent="0.25">
      <c r="C5" s="6" t="s">
        <v>19</v>
      </c>
    </row>
    <row r="6" spans="1:11" x14ac:dyDescent="0.25">
      <c r="C6" s="1">
        <v>0</v>
      </c>
    </row>
    <row r="9" spans="1:11" x14ac:dyDescent="0.25">
      <c r="D9" t="s">
        <v>10</v>
      </c>
      <c r="E9" s="8" t="s">
        <v>3</v>
      </c>
      <c r="F9" s="8"/>
      <c r="G9" s="2">
        <f>A2*(1-C2^3/(B2^2+C2^2)^1.5)</f>
        <v>28.44582472000673</v>
      </c>
      <c r="H9" s="4" t="s">
        <v>22</v>
      </c>
    </row>
    <row r="10" spans="1:11" x14ac:dyDescent="0.25">
      <c r="D10" t="s">
        <v>11</v>
      </c>
      <c r="E10" s="8" t="s">
        <v>6</v>
      </c>
      <c r="F10" s="8"/>
      <c r="G10" s="2">
        <f>A2/2 *(1+2*D2-(2*C2*(1+D2)/SQRT(B2^2+C2^2))+C2^3/(B2^2+C2^2)^1.5)</f>
        <v>2.9416855007963205E-2</v>
      </c>
      <c r="H10" s="4" t="s">
        <v>22</v>
      </c>
    </row>
    <row r="11" spans="1:11" x14ac:dyDescent="0.25">
      <c r="E11" s="8" t="s">
        <v>7</v>
      </c>
      <c r="F11" s="8"/>
      <c r="G11" s="2">
        <f>G10</f>
        <v>2.9416855007963205E-2</v>
      </c>
      <c r="H11" s="4" t="s">
        <v>22</v>
      </c>
    </row>
    <row r="12" spans="1:11" x14ac:dyDescent="0.25">
      <c r="E12" s="8" t="s">
        <v>8</v>
      </c>
      <c r="F12" s="8"/>
      <c r="G12" s="2">
        <f>SUM(G9:G11)</f>
        <v>28.504658430022655</v>
      </c>
      <c r="H12" s="4" t="s">
        <v>22</v>
      </c>
    </row>
    <row r="13" spans="1:11" x14ac:dyDescent="0.25">
      <c r="D13" t="s">
        <v>13</v>
      </c>
      <c r="E13" s="8" t="s">
        <v>9</v>
      </c>
      <c r="F13" s="8"/>
      <c r="G13" s="2">
        <f>G12+E3*C2*(1+2*F2)</f>
        <v>30.185213985578212</v>
      </c>
      <c r="H13" s="4" t="s">
        <v>22</v>
      </c>
    </row>
    <row r="14" spans="1:11" x14ac:dyDescent="0.25">
      <c r="D14" t="s">
        <v>14</v>
      </c>
      <c r="E14" s="8" t="s">
        <v>15</v>
      </c>
      <c r="F14" s="8"/>
      <c r="G14" s="1">
        <f>G2+G2*H2*G13</f>
        <v>93555.641956734631</v>
      </c>
      <c r="H14" s="4" t="s">
        <v>22</v>
      </c>
    </row>
    <row r="15" spans="1:11" x14ac:dyDescent="0.25">
      <c r="D15" t="s">
        <v>12</v>
      </c>
      <c r="E15" s="7" t="s">
        <v>21</v>
      </c>
      <c r="F15" s="7"/>
      <c r="G15" s="5">
        <f>(1+D2)*A2*B2/G14*(B2/(B2^2+C4^2)^0.5+(1-2*D2)/B2 *((B2^2+C4^2)^0.5-C4))</f>
        <v>1.125533402343566E-2</v>
      </c>
      <c r="H15" s="4" t="s">
        <v>23</v>
      </c>
      <c r="J15" s="9">
        <f>(1+D2)*A2*B2/J2*(B2/(B2^2+C4^2)^0.5+(1-2*D2)/B2 *((B2^2+C4^2)^0.5-C4))</f>
        <v>5.3879092731799506E-2</v>
      </c>
      <c r="K15" t="s">
        <v>23</v>
      </c>
    </row>
    <row r="16" spans="1:11" x14ac:dyDescent="0.25">
      <c r="E16" s="7" t="s">
        <v>24</v>
      </c>
      <c r="F16" s="7"/>
      <c r="G16" s="1">
        <f>(1+D2)*A2*B2/G14*(B2/(B2^2+C6^2)^0.5+(1-2*D2)/B2 *((B2^2+C6^2)^0.5-C6))</f>
        <v>1.125533402343566E-2</v>
      </c>
      <c r="H16" s="4" t="s">
        <v>23</v>
      </c>
    </row>
    <row r="17" spans="4:8" x14ac:dyDescent="0.25">
      <c r="D17" s="7" t="s">
        <v>25</v>
      </c>
      <c r="E17" s="7"/>
      <c r="F17" s="7"/>
      <c r="G17" s="5">
        <f>G15-G16</f>
        <v>0</v>
      </c>
      <c r="H17" s="4" t="s">
        <v>23</v>
      </c>
    </row>
  </sheetData>
  <mergeCells count="9">
    <mergeCell ref="E15:F15"/>
    <mergeCell ref="E16:F16"/>
    <mergeCell ref="D17:F17"/>
    <mergeCell ref="E9:F9"/>
    <mergeCell ref="E10:F10"/>
    <mergeCell ref="E11:F11"/>
    <mergeCell ref="E12:F12"/>
    <mergeCell ref="E13:F13"/>
    <mergeCell ref="E14:F1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fawzi</dc:creator>
  <cp:lastModifiedBy>mohammad fawzi</cp:lastModifiedBy>
  <dcterms:created xsi:type="dcterms:W3CDTF">2021-05-03T07:26:23Z</dcterms:created>
  <dcterms:modified xsi:type="dcterms:W3CDTF">2021-05-04T20:04:25Z</dcterms:modified>
</cp:coreProperties>
</file>