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4" i="1" l="1"/>
  <c r="H24" i="1" s="1"/>
  <c r="I24" i="1" s="1"/>
  <c r="G25" i="1"/>
  <c r="H25" i="1" s="1"/>
  <c r="I25" i="1" s="1"/>
  <c r="G26" i="1"/>
  <c r="H26" i="1" s="1"/>
  <c r="I26" i="1" s="1"/>
  <c r="G27" i="1"/>
  <c r="H27" i="1" s="1"/>
  <c r="I27" i="1" s="1"/>
  <c r="G28" i="1"/>
  <c r="G29" i="1"/>
  <c r="G30" i="1"/>
  <c r="G31" i="1"/>
  <c r="G32" i="1"/>
  <c r="G33" i="1"/>
  <c r="G34" i="1"/>
  <c r="G35" i="1"/>
  <c r="G36" i="1"/>
  <c r="H36" i="1" s="1"/>
  <c r="I36" i="1" s="1"/>
  <c r="G37" i="1"/>
  <c r="H37" i="1" s="1"/>
  <c r="I37" i="1" s="1"/>
  <c r="G38" i="1"/>
  <c r="H38" i="1" s="1"/>
  <c r="I38" i="1" s="1"/>
  <c r="G23" i="1"/>
  <c r="H23" i="1" s="1"/>
  <c r="I23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</calcChain>
</file>

<file path=xl/sharedStrings.xml><?xml version="1.0" encoding="utf-8"?>
<sst xmlns="http://schemas.openxmlformats.org/spreadsheetml/2006/main" count="25" uniqueCount="19">
  <si>
    <t>1k</t>
  </si>
  <si>
    <t>10k</t>
  </si>
  <si>
    <t>30k</t>
  </si>
  <si>
    <t>100k</t>
  </si>
  <si>
    <t>300k</t>
  </si>
  <si>
    <t>400k</t>
  </si>
  <si>
    <t>500k</t>
  </si>
  <si>
    <t>700k</t>
  </si>
  <si>
    <t>1000k</t>
  </si>
  <si>
    <t>2000k</t>
  </si>
  <si>
    <t xml:space="preserve">Frequency(Hz) </t>
  </si>
  <si>
    <t xml:space="preserve">Vin(pk-pk) </t>
  </si>
  <si>
    <t xml:space="preserve">Vout(pk-pk) </t>
  </si>
  <si>
    <t xml:space="preserve">Av </t>
  </si>
  <si>
    <t>20 log (Av)</t>
  </si>
  <si>
    <t xml:space="preserve">log Av </t>
  </si>
  <si>
    <t>Prelab</t>
  </si>
  <si>
    <t>Lab Work</t>
  </si>
  <si>
    <t xml:space="preserve">log 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</si>
</sst>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20 log(Av)</a:t>
            </a:r>
            <a:r>
              <a:rPr lang="en-US"/>
              <a:t> VS </a:t>
            </a:r>
            <a:r>
              <a:rPr lang="en-US" sz="1600" b="1" i="0" u="none" strike="noStrike" baseline="0">
                <a:effectLst/>
              </a:rPr>
              <a:t>log(f)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Sheet1!$J$23:$J$38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2.2999999999999998</c:v>
                </c:pt>
                <c:pt idx="3">
                  <c:v>2.48</c:v>
                </c:pt>
                <c:pt idx="4">
                  <c:v>2.6</c:v>
                </c:pt>
                <c:pt idx="5">
                  <c:v>2.7</c:v>
                </c:pt>
                <c:pt idx="6">
                  <c:v>3</c:v>
                </c:pt>
                <c:pt idx="7">
                  <c:v>4</c:v>
                </c:pt>
                <c:pt idx="8">
                  <c:v>4.4800000000000004</c:v>
                </c:pt>
                <c:pt idx="9">
                  <c:v>5</c:v>
                </c:pt>
                <c:pt idx="10">
                  <c:v>5.48</c:v>
                </c:pt>
                <c:pt idx="11">
                  <c:v>5.6</c:v>
                </c:pt>
                <c:pt idx="12">
                  <c:v>5.7</c:v>
                </c:pt>
                <c:pt idx="13">
                  <c:v>5.85</c:v>
                </c:pt>
                <c:pt idx="14">
                  <c:v>6</c:v>
                </c:pt>
                <c:pt idx="15">
                  <c:v>6.3</c:v>
                </c:pt>
              </c:numCache>
            </c:numRef>
          </c:cat>
          <c:val>
            <c:numRef>
              <c:f>Sheet1!$I$23:$I$38</c:f>
              <c:numCache>
                <c:formatCode>General</c:formatCode>
                <c:ptCount val="16"/>
                <c:pt idx="0">
                  <c:v>21.2</c:v>
                </c:pt>
                <c:pt idx="1">
                  <c:v>31.8</c:v>
                </c:pt>
                <c:pt idx="2">
                  <c:v>33.6</c:v>
                </c:pt>
                <c:pt idx="3">
                  <c:v>34</c:v>
                </c:pt>
                <c:pt idx="4">
                  <c:v>34.6</c:v>
                </c:pt>
                <c:pt idx="5">
                  <c:v>35.200000000000003</c:v>
                </c:pt>
                <c:pt idx="6">
                  <c:v>35.200000000000003</c:v>
                </c:pt>
                <c:pt idx="7">
                  <c:v>35.200000000000003</c:v>
                </c:pt>
                <c:pt idx="8">
                  <c:v>36.799999999999997</c:v>
                </c:pt>
                <c:pt idx="9">
                  <c:v>35.799999999999997</c:v>
                </c:pt>
                <c:pt idx="10">
                  <c:v>34.6</c:v>
                </c:pt>
                <c:pt idx="11">
                  <c:v>34.6</c:v>
                </c:pt>
                <c:pt idx="12">
                  <c:v>34</c:v>
                </c:pt>
                <c:pt idx="13">
                  <c:v>34</c:v>
                </c:pt>
                <c:pt idx="14">
                  <c:v>32.6</c:v>
                </c:pt>
                <c:pt idx="15">
                  <c:v>22.6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469440"/>
        <c:axId val="1585478144"/>
      </c:lineChart>
      <c:catAx>
        <c:axId val="158546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cap="all" baseline="0">
                    <a:effectLst/>
                  </a:rPr>
                  <a:t>log(f)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478144"/>
        <c:crosses val="autoZero"/>
        <c:auto val="1"/>
        <c:lblAlgn val="ctr"/>
        <c:lblOffset val="100"/>
        <c:noMultiLvlLbl val="0"/>
      </c:catAx>
      <c:valAx>
        <c:axId val="158547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cap="all" baseline="0">
                    <a:effectLst/>
                  </a:rPr>
                  <a:t>20 log(Av)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46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83820</xdr:rowOff>
    </xdr:from>
    <xdr:to>
      <xdr:col>20</xdr:col>
      <xdr:colOff>312420</xdr:colOff>
      <xdr:row>37</xdr:row>
      <xdr:rowOff>83820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38"/>
  <sheetViews>
    <sheetView tabSelected="1" topLeftCell="E16" workbookViewId="0">
      <selection activeCell="J38" sqref="F38:J38"/>
    </sheetView>
  </sheetViews>
  <sheetFormatPr defaultRowHeight="14.4" x14ac:dyDescent="0.3"/>
  <cols>
    <col min="4" max="9" width="15.77734375" style="1" customWidth="1"/>
  </cols>
  <sheetData>
    <row r="2" spans="4:9" x14ac:dyDescent="0.3">
      <c r="D2" s="4" t="s">
        <v>16</v>
      </c>
    </row>
    <row r="3" spans="4:9" x14ac:dyDescent="0.3">
      <c r="D3" s="3" t="s">
        <v>10</v>
      </c>
      <c r="E3" s="3" t="s">
        <v>11</v>
      </c>
      <c r="F3" s="3" t="s">
        <v>12</v>
      </c>
      <c r="G3" s="3" t="s">
        <v>13</v>
      </c>
      <c r="H3" s="3" t="s">
        <v>15</v>
      </c>
      <c r="I3" s="3" t="s">
        <v>14</v>
      </c>
    </row>
    <row r="4" spans="4:9" x14ac:dyDescent="0.3">
      <c r="D4" s="3">
        <v>10</v>
      </c>
      <c r="E4" s="2">
        <v>2</v>
      </c>
      <c r="F4" s="2">
        <v>10.88</v>
      </c>
      <c r="G4" s="2">
        <f>F4/E4</f>
        <v>5.44</v>
      </c>
      <c r="H4" s="2">
        <f>LOG10(G4)</f>
        <v>0.73559889969817993</v>
      </c>
      <c r="I4" s="2">
        <f>20*H4</f>
        <v>14.711977993963599</v>
      </c>
    </row>
    <row r="5" spans="4:9" x14ac:dyDescent="0.3">
      <c r="D5" s="3">
        <v>100</v>
      </c>
      <c r="E5" s="2">
        <v>2</v>
      </c>
      <c r="F5" s="2">
        <v>59.18</v>
      </c>
      <c r="G5" s="2">
        <f t="shared" ref="G5:G19" si="0">F5/E5</f>
        <v>29.59</v>
      </c>
      <c r="H5" s="2">
        <f t="shared" ref="H5:H19" si="1">LOG10(G5)</f>
        <v>1.471144965160633</v>
      </c>
      <c r="I5" s="2">
        <f t="shared" ref="I5:I19" si="2">20*H5</f>
        <v>29.42289930321266</v>
      </c>
    </row>
    <row r="6" spans="4:9" x14ac:dyDescent="0.3">
      <c r="D6" s="3">
        <v>200</v>
      </c>
      <c r="E6" s="2">
        <v>2</v>
      </c>
      <c r="F6" s="2">
        <v>61.561999999999998</v>
      </c>
      <c r="G6" s="2">
        <f t="shared" si="0"/>
        <v>30.780999999999999</v>
      </c>
      <c r="H6" s="2">
        <f t="shared" si="1"/>
        <v>1.4882827248985542</v>
      </c>
      <c r="I6" s="2">
        <f t="shared" si="2"/>
        <v>29.765654497971084</v>
      </c>
    </row>
    <row r="7" spans="4:9" x14ac:dyDescent="0.3">
      <c r="D7" s="3">
        <v>300</v>
      </c>
      <c r="E7" s="2">
        <v>2</v>
      </c>
      <c r="F7" s="2">
        <v>62.06</v>
      </c>
      <c r="G7" s="2">
        <f t="shared" si="0"/>
        <v>31.03</v>
      </c>
      <c r="H7" s="2">
        <f t="shared" si="1"/>
        <v>1.4917817755841658</v>
      </c>
      <c r="I7" s="2">
        <f t="shared" si="2"/>
        <v>29.835635511683314</v>
      </c>
    </row>
    <row r="8" spans="4:9" x14ac:dyDescent="0.3">
      <c r="D8" s="3">
        <v>400</v>
      </c>
      <c r="E8" s="2">
        <v>2</v>
      </c>
      <c r="F8" s="2">
        <v>62.213999999999999</v>
      </c>
      <c r="G8" s="2">
        <f t="shared" si="0"/>
        <v>31.106999999999999</v>
      </c>
      <c r="H8" s="2">
        <f t="shared" si="1"/>
        <v>1.4928581291971126</v>
      </c>
      <c r="I8" s="2">
        <f t="shared" si="2"/>
        <v>29.857162583942252</v>
      </c>
    </row>
    <row r="9" spans="4:9" x14ac:dyDescent="0.3">
      <c r="D9" s="3">
        <v>500</v>
      </c>
      <c r="E9" s="2">
        <v>2</v>
      </c>
      <c r="F9" s="2">
        <v>62.283999999999999</v>
      </c>
      <c r="G9" s="2">
        <f t="shared" si="0"/>
        <v>31.141999999999999</v>
      </c>
      <c r="H9" s="2">
        <f t="shared" si="1"/>
        <v>1.4933465003667183</v>
      </c>
      <c r="I9" s="2">
        <f t="shared" si="2"/>
        <v>29.866930007334368</v>
      </c>
    </row>
    <row r="10" spans="4:9" x14ac:dyDescent="0.3">
      <c r="D10" s="3" t="s">
        <v>0</v>
      </c>
      <c r="E10" s="2">
        <v>2</v>
      </c>
      <c r="F10" s="2">
        <v>62.392000000000003</v>
      </c>
      <c r="G10" s="2">
        <f t="shared" si="0"/>
        <v>31.196000000000002</v>
      </c>
      <c r="H10" s="2">
        <f t="shared" si="1"/>
        <v>1.494098911669254</v>
      </c>
      <c r="I10" s="2">
        <f t="shared" si="2"/>
        <v>29.88197823338508</v>
      </c>
    </row>
    <row r="11" spans="4:9" x14ac:dyDescent="0.3">
      <c r="D11" s="3" t="s">
        <v>1</v>
      </c>
      <c r="E11" s="2">
        <v>2</v>
      </c>
      <c r="F11" s="2">
        <v>62.241999999999997</v>
      </c>
      <c r="G11" s="2">
        <f t="shared" si="0"/>
        <v>31.120999999999999</v>
      </c>
      <c r="H11" s="2">
        <f t="shared" si="1"/>
        <v>1.4930535435716459</v>
      </c>
      <c r="I11" s="2">
        <f t="shared" si="2"/>
        <v>29.861070871432918</v>
      </c>
    </row>
    <row r="12" spans="4:9" x14ac:dyDescent="0.3">
      <c r="D12" s="3" t="s">
        <v>2</v>
      </c>
      <c r="E12" s="2">
        <v>2</v>
      </c>
      <c r="F12" s="2">
        <v>60.694000000000003</v>
      </c>
      <c r="G12" s="2">
        <f t="shared" si="0"/>
        <v>30.347000000000001</v>
      </c>
      <c r="H12" s="2">
        <f t="shared" si="1"/>
        <v>1.4821157646751026</v>
      </c>
      <c r="I12" s="2">
        <f t="shared" si="2"/>
        <v>29.642315293502051</v>
      </c>
    </row>
    <row r="13" spans="4:9" x14ac:dyDescent="0.3">
      <c r="D13" s="3" t="s">
        <v>3</v>
      </c>
      <c r="E13" s="2">
        <v>2</v>
      </c>
      <c r="F13" s="2">
        <v>49.045999999999999</v>
      </c>
      <c r="G13" s="2">
        <f t="shared" si="0"/>
        <v>24.523</v>
      </c>
      <c r="H13" s="2">
        <f t="shared" si="1"/>
        <v>1.3895735981363</v>
      </c>
      <c r="I13" s="2">
        <f t="shared" si="2"/>
        <v>27.791471962726</v>
      </c>
    </row>
    <row r="14" spans="4:9" x14ac:dyDescent="0.3">
      <c r="D14" s="3" t="s">
        <v>4</v>
      </c>
      <c r="E14" s="2">
        <v>2</v>
      </c>
      <c r="F14" s="2">
        <v>23.492000000000001</v>
      </c>
      <c r="G14" s="2">
        <f t="shared" si="0"/>
        <v>11.746</v>
      </c>
      <c r="H14" s="2">
        <f t="shared" si="1"/>
        <v>1.0698899965069384</v>
      </c>
      <c r="I14" s="2">
        <f t="shared" si="2"/>
        <v>21.397799930138767</v>
      </c>
    </row>
    <row r="15" spans="4:9" x14ac:dyDescent="0.3">
      <c r="D15" s="3" t="s">
        <v>5</v>
      </c>
      <c r="E15" s="2">
        <v>2</v>
      </c>
      <c r="F15" s="2">
        <v>18.812799999999999</v>
      </c>
      <c r="G15" s="2">
        <f t="shared" si="0"/>
        <v>9.4063999999999997</v>
      </c>
      <c r="H15" s="2">
        <f t="shared" si="1"/>
        <v>0.97342344284500648</v>
      </c>
      <c r="I15" s="2">
        <f t="shared" si="2"/>
        <v>19.468468856900131</v>
      </c>
    </row>
    <row r="16" spans="4:9" x14ac:dyDescent="0.3">
      <c r="D16" s="3" t="s">
        <v>6</v>
      </c>
      <c r="E16" s="2">
        <v>2</v>
      </c>
      <c r="F16" s="2">
        <v>14.9086</v>
      </c>
      <c r="G16" s="2">
        <f t="shared" si="0"/>
        <v>7.4542999999999999</v>
      </c>
      <c r="H16" s="2">
        <f t="shared" si="1"/>
        <v>0.87240686704980286</v>
      </c>
      <c r="I16" s="2">
        <f t="shared" si="2"/>
        <v>17.448137340996055</v>
      </c>
    </row>
    <row r="17" spans="4:10" x14ac:dyDescent="0.3">
      <c r="D17" s="3" t="s">
        <v>7</v>
      </c>
      <c r="E17" s="2">
        <v>2</v>
      </c>
      <c r="F17" s="2">
        <v>10.981999999999999</v>
      </c>
      <c r="G17" s="2">
        <f t="shared" si="0"/>
        <v>5.4909999999999997</v>
      </c>
      <c r="H17" s="2">
        <f t="shared" si="1"/>
        <v>0.73965144370937674</v>
      </c>
      <c r="I17" s="2">
        <f t="shared" si="2"/>
        <v>14.793028874187534</v>
      </c>
    </row>
    <row r="18" spans="4:10" x14ac:dyDescent="0.3">
      <c r="D18" s="3" t="s">
        <v>8</v>
      </c>
      <c r="E18" s="2">
        <v>2</v>
      </c>
      <c r="F18" s="2">
        <v>7.6845999999999997</v>
      </c>
      <c r="G18" s="2">
        <f t="shared" si="0"/>
        <v>3.8422999999999998</v>
      </c>
      <c r="H18" s="2">
        <f t="shared" si="1"/>
        <v>0.58459127079587181</v>
      </c>
      <c r="I18" s="2">
        <f t="shared" si="2"/>
        <v>11.691825415917435</v>
      </c>
    </row>
    <row r="19" spans="4:10" x14ac:dyDescent="0.3">
      <c r="D19" s="3" t="s">
        <v>9</v>
      </c>
      <c r="E19" s="2">
        <v>2</v>
      </c>
      <c r="F19" s="2">
        <v>3.8921999999999999</v>
      </c>
      <c r="G19" s="2">
        <f t="shared" si="0"/>
        <v>1.9460999999999999</v>
      </c>
      <c r="H19" s="2">
        <f t="shared" si="1"/>
        <v>0.28916515264988912</v>
      </c>
      <c r="I19" s="2">
        <f t="shared" si="2"/>
        <v>5.7833030529977822</v>
      </c>
    </row>
    <row r="21" spans="4:10" x14ac:dyDescent="0.3">
      <c r="D21" s="4" t="s">
        <v>17</v>
      </c>
    </row>
    <row r="22" spans="4:10" x14ac:dyDescent="0.3">
      <c r="D22" s="3" t="s">
        <v>10</v>
      </c>
      <c r="E22" s="3" t="s">
        <v>11</v>
      </c>
      <c r="F22" s="3" t="s">
        <v>12</v>
      </c>
      <c r="G22" s="3" t="s">
        <v>13</v>
      </c>
      <c r="H22" s="3" t="s">
        <v>15</v>
      </c>
      <c r="I22" s="3" t="s">
        <v>14</v>
      </c>
      <c r="J22" s="3" t="s">
        <v>18</v>
      </c>
    </row>
    <row r="23" spans="4:10" x14ac:dyDescent="0.3">
      <c r="D23" s="3">
        <v>10</v>
      </c>
      <c r="E23" s="2">
        <v>5.1999999999999998E-2</v>
      </c>
      <c r="F23" s="2">
        <v>0.6</v>
      </c>
      <c r="G23" s="2">
        <f>ROUND(F23/E23,2)</f>
        <v>11.54</v>
      </c>
      <c r="H23" s="2">
        <f>ROUND(LOG10(G23),2)</f>
        <v>1.06</v>
      </c>
      <c r="I23" s="2">
        <f>ROUND(20*H23,2)</f>
        <v>21.2</v>
      </c>
      <c r="J23" s="2">
        <f>ROUND(LOG10(D23),2)</f>
        <v>1</v>
      </c>
    </row>
    <row r="24" spans="4:10" x14ac:dyDescent="0.3">
      <c r="D24" s="3">
        <v>100</v>
      </c>
      <c r="E24" s="2">
        <v>5.1999999999999998E-2</v>
      </c>
      <c r="F24" s="2">
        <v>2</v>
      </c>
      <c r="G24" s="2">
        <f t="shared" ref="G24:G38" si="3">ROUND(F24/E24,2)</f>
        <v>38.46</v>
      </c>
      <c r="H24" s="2">
        <f t="shared" ref="H24:H38" si="4">ROUND(LOG10(G24),2)</f>
        <v>1.59</v>
      </c>
      <c r="I24" s="2">
        <f t="shared" ref="I24:I38" si="5">ROUND(20*H24,2)</f>
        <v>31.8</v>
      </c>
      <c r="J24" s="2">
        <f t="shared" ref="J24:J38" si="6">ROUND(LOG10(D24),2)</f>
        <v>2</v>
      </c>
    </row>
    <row r="25" spans="4:10" x14ac:dyDescent="0.3">
      <c r="D25" s="3">
        <v>200</v>
      </c>
      <c r="E25" s="2">
        <v>5.1999999999999998E-2</v>
      </c>
      <c r="F25" s="2">
        <v>2.5</v>
      </c>
      <c r="G25" s="2">
        <f t="shared" si="3"/>
        <v>48.08</v>
      </c>
      <c r="H25" s="2">
        <f t="shared" si="4"/>
        <v>1.68</v>
      </c>
      <c r="I25" s="2">
        <f t="shared" si="5"/>
        <v>33.6</v>
      </c>
      <c r="J25" s="2">
        <f t="shared" si="6"/>
        <v>2.2999999999999998</v>
      </c>
    </row>
    <row r="26" spans="4:10" x14ac:dyDescent="0.3">
      <c r="D26" s="3">
        <v>300</v>
      </c>
      <c r="E26" s="2">
        <v>5.1999999999999998E-2</v>
      </c>
      <c r="F26" s="2">
        <v>2.6</v>
      </c>
      <c r="G26" s="2">
        <f t="shared" si="3"/>
        <v>50</v>
      </c>
      <c r="H26" s="2">
        <f t="shared" si="4"/>
        <v>1.7</v>
      </c>
      <c r="I26" s="2">
        <f t="shared" si="5"/>
        <v>34</v>
      </c>
      <c r="J26" s="2">
        <f t="shared" si="6"/>
        <v>2.48</v>
      </c>
    </row>
    <row r="27" spans="4:10" x14ac:dyDescent="0.3">
      <c r="D27" s="3">
        <v>400</v>
      </c>
      <c r="E27" s="2">
        <v>5.1999999999999998E-2</v>
      </c>
      <c r="F27" s="2">
        <v>2.8</v>
      </c>
      <c r="G27" s="2">
        <f t="shared" si="3"/>
        <v>53.85</v>
      </c>
      <c r="H27" s="2">
        <f t="shared" si="4"/>
        <v>1.73</v>
      </c>
      <c r="I27" s="2">
        <f t="shared" si="5"/>
        <v>34.6</v>
      </c>
      <c r="J27" s="2">
        <f t="shared" si="6"/>
        <v>2.6</v>
      </c>
    </row>
    <row r="28" spans="4:10" x14ac:dyDescent="0.3">
      <c r="D28" s="3">
        <v>500</v>
      </c>
      <c r="E28" s="2">
        <v>5.1999999999999998E-2</v>
      </c>
      <c r="F28" s="2">
        <v>3</v>
      </c>
      <c r="G28" s="2">
        <f t="shared" si="3"/>
        <v>57.69</v>
      </c>
      <c r="H28" s="2">
        <f t="shared" si="4"/>
        <v>1.76</v>
      </c>
      <c r="I28" s="2">
        <f t="shared" si="5"/>
        <v>35.200000000000003</v>
      </c>
      <c r="J28" s="2">
        <f t="shared" si="6"/>
        <v>2.7</v>
      </c>
    </row>
    <row r="29" spans="4:10" x14ac:dyDescent="0.3">
      <c r="D29" s="3">
        <v>1000</v>
      </c>
      <c r="E29" s="2">
        <v>5.1999999999999998E-2</v>
      </c>
      <c r="F29" s="2">
        <v>3</v>
      </c>
      <c r="G29" s="2">
        <f t="shared" si="3"/>
        <v>57.69</v>
      </c>
      <c r="H29" s="2">
        <f t="shared" si="4"/>
        <v>1.76</v>
      </c>
      <c r="I29" s="2">
        <f t="shared" si="5"/>
        <v>35.200000000000003</v>
      </c>
      <c r="J29" s="2">
        <f t="shared" si="6"/>
        <v>3</v>
      </c>
    </row>
    <row r="30" spans="4:10" x14ac:dyDescent="0.3">
      <c r="D30" s="3">
        <v>10000</v>
      </c>
      <c r="E30" s="2">
        <v>5.1999999999999998E-2</v>
      </c>
      <c r="F30" s="2">
        <v>3</v>
      </c>
      <c r="G30" s="2">
        <f t="shared" si="3"/>
        <v>57.69</v>
      </c>
      <c r="H30" s="2">
        <f t="shared" si="4"/>
        <v>1.76</v>
      </c>
      <c r="I30" s="2">
        <f t="shared" si="5"/>
        <v>35.200000000000003</v>
      </c>
      <c r="J30" s="2">
        <f t="shared" si="6"/>
        <v>4</v>
      </c>
    </row>
    <row r="31" spans="4:10" x14ac:dyDescent="0.3">
      <c r="D31" s="3">
        <v>30000</v>
      </c>
      <c r="E31" s="2">
        <v>5.1999999999999998E-2</v>
      </c>
      <c r="F31" s="2">
        <v>3.6</v>
      </c>
      <c r="G31" s="2">
        <f t="shared" si="3"/>
        <v>69.23</v>
      </c>
      <c r="H31" s="2">
        <f t="shared" si="4"/>
        <v>1.84</v>
      </c>
      <c r="I31" s="2">
        <f t="shared" si="5"/>
        <v>36.799999999999997</v>
      </c>
      <c r="J31" s="2">
        <f t="shared" si="6"/>
        <v>4.4800000000000004</v>
      </c>
    </row>
    <row r="32" spans="4:10" x14ac:dyDescent="0.3">
      <c r="D32" s="3">
        <v>100000</v>
      </c>
      <c r="E32" s="2">
        <v>5.1999999999999998E-2</v>
      </c>
      <c r="F32" s="2">
        <v>3.2</v>
      </c>
      <c r="G32" s="2">
        <f t="shared" si="3"/>
        <v>61.54</v>
      </c>
      <c r="H32" s="2">
        <f t="shared" si="4"/>
        <v>1.79</v>
      </c>
      <c r="I32" s="2">
        <f t="shared" si="5"/>
        <v>35.799999999999997</v>
      </c>
      <c r="J32" s="2">
        <f t="shared" si="6"/>
        <v>5</v>
      </c>
    </row>
    <row r="33" spans="4:10" x14ac:dyDescent="0.3">
      <c r="D33" s="3">
        <v>300000</v>
      </c>
      <c r="E33" s="2">
        <v>5.1999999999999998E-2</v>
      </c>
      <c r="F33" s="2">
        <v>2.8</v>
      </c>
      <c r="G33" s="2">
        <f t="shared" si="3"/>
        <v>53.85</v>
      </c>
      <c r="H33" s="2">
        <f t="shared" si="4"/>
        <v>1.73</v>
      </c>
      <c r="I33" s="2">
        <f t="shared" si="5"/>
        <v>34.6</v>
      </c>
      <c r="J33" s="2">
        <f t="shared" si="6"/>
        <v>5.48</v>
      </c>
    </row>
    <row r="34" spans="4:10" x14ac:dyDescent="0.3">
      <c r="D34" s="3">
        <v>400000</v>
      </c>
      <c r="E34" s="2">
        <v>5.1999999999999998E-2</v>
      </c>
      <c r="F34" s="2">
        <v>2.8</v>
      </c>
      <c r="G34" s="2">
        <f t="shared" si="3"/>
        <v>53.85</v>
      </c>
      <c r="H34" s="2">
        <f t="shared" si="4"/>
        <v>1.73</v>
      </c>
      <c r="I34" s="2">
        <f t="shared" si="5"/>
        <v>34.6</v>
      </c>
      <c r="J34" s="2">
        <f t="shared" si="6"/>
        <v>5.6</v>
      </c>
    </row>
    <row r="35" spans="4:10" x14ac:dyDescent="0.3">
      <c r="D35" s="3">
        <v>500000</v>
      </c>
      <c r="E35" s="2">
        <v>5.1999999999999998E-2</v>
      </c>
      <c r="F35" s="2">
        <v>2.6</v>
      </c>
      <c r="G35" s="2">
        <f t="shared" si="3"/>
        <v>50</v>
      </c>
      <c r="H35" s="2">
        <f t="shared" si="4"/>
        <v>1.7</v>
      </c>
      <c r="I35" s="2">
        <f t="shared" si="5"/>
        <v>34</v>
      </c>
      <c r="J35" s="2">
        <f t="shared" si="6"/>
        <v>5.7</v>
      </c>
    </row>
    <row r="36" spans="4:10" x14ac:dyDescent="0.3">
      <c r="D36" s="3">
        <v>700000</v>
      </c>
      <c r="E36" s="2">
        <v>5.1999999999999998E-2</v>
      </c>
      <c r="F36" s="2">
        <v>2.6</v>
      </c>
      <c r="G36" s="2">
        <f t="shared" si="3"/>
        <v>50</v>
      </c>
      <c r="H36" s="2">
        <f t="shared" si="4"/>
        <v>1.7</v>
      </c>
      <c r="I36" s="2">
        <f t="shared" si="5"/>
        <v>34</v>
      </c>
      <c r="J36" s="2">
        <f t="shared" si="6"/>
        <v>5.85</v>
      </c>
    </row>
    <row r="37" spans="4:10" x14ac:dyDescent="0.3">
      <c r="D37" s="3">
        <v>1000000</v>
      </c>
      <c r="E37" s="2">
        <v>5.1999999999999998E-2</v>
      </c>
      <c r="F37" s="2">
        <v>2.2000000000000002</v>
      </c>
      <c r="G37" s="2">
        <f t="shared" si="3"/>
        <v>42.31</v>
      </c>
      <c r="H37" s="2">
        <f t="shared" si="4"/>
        <v>1.63</v>
      </c>
      <c r="I37" s="2">
        <f t="shared" si="5"/>
        <v>32.6</v>
      </c>
      <c r="J37" s="2">
        <f t="shared" si="6"/>
        <v>6</v>
      </c>
    </row>
    <row r="38" spans="4:10" x14ac:dyDescent="0.3">
      <c r="D38" s="3">
        <v>2000000</v>
      </c>
      <c r="E38" s="2">
        <v>5.1999999999999998E-2</v>
      </c>
      <c r="F38" s="2">
        <v>0.7</v>
      </c>
      <c r="G38" s="2">
        <f t="shared" si="3"/>
        <v>13.46</v>
      </c>
      <c r="H38" s="2">
        <f t="shared" si="4"/>
        <v>1.1299999999999999</v>
      </c>
      <c r="I38" s="2">
        <f t="shared" si="5"/>
        <v>22.6</v>
      </c>
      <c r="J38" s="2">
        <f t="shared" si="6"/>
        <v>6.3</v>
      </c>
    </row>
  </sheetData>
  <pageMargins left="0.7" right="0.7" top="0.75" bottom="0.75" header="0.3" footer="0.3"/>
  <pageSetup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2021-04-24T18:16:22Z</dcterms:modified>
</cp:coreProperties>
</file>